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9105" windowHeight="8085" activeTab="0"/>
  </bookViews>
  <sheets>
    <sheet name="Leht1" sheetId="1" r:id="rId1"/>
  </sheets>
  <definedNames>
    <definedName name="nomidahelli" localSheetId="0">'Leht1'!$A$2:$J$26</definedName>
    <definedName name="_xlnm.Print_Area" localSheetId="0">'Leht1'!$A$2:$W$27</definedName>
  </definedNames>
  <calcPr fullCalcOnLoad="1"/>
</workbook>
</file>

<file path=xl/sharedStrings.xml><?xml version="1.0" encoding="utf-8"?>
<sst xmlns="http://schemas.openxmlformats.org/spreadsheetml/2006/main" count="59" uniqueCount="54">
  <si>
    <t>330</t>
  </si>
  <si>
    <t>332</t>
  </si>
  <si>
    <t>334</t>
  </si>
  <si>
    <t>Tartu</t>
  </si>
  <si>
    <t>Aardla</t>
  </si>
  <si>
    <t>Ropka</t>
  </si>
  <si>
    <t>Nõo</t>
  </si>
  <si>
    <t>Tõravere</t>
  </si>
  <si>
    <t>Peedu</t>
  </si>
  <si>
    <t>Elva</t>
  </si>
  <si>
    <t>Palupera</t>
  </si>
  <si>
    <t>Puka</t>
  </si>
  <si>
    <t>Mägiste</t>
  </si>
  <si>
    <t>Keeni</t>
  </si>
  <si>
    <t>Sangaste</t>
  </si>
  <si>
    <t>Valga</t>
  </si>
  <si>
    <t>Kirsi</t>
  </si>
  <si>
    <t>Ülenurme</t>
  </si>
  <si>
    <t>Uhti</t>
  </si>
  <si>
    <t>Reola</t>
  </si>
  <si>
    <t>Vana-Kuuste</t>
  </si>
  <si>
    <t>Rebase</t>
  </si>
  <si>
    <t>Vastse-Kuuste</t>
  </si>
  <si>
    <t>Valgemetsa</t>
  </si>
  <si>
    <t>Kiidjärve</t>
  </si>
  <si>
    <t>Taevaskoja</t>
  </si>
  <si>
    <t>Põlva</t>
  </si>
  <si>
    <t>Holvandi</t>
  </si>
  <si>
    <t>Ruusa</t>
  </si>
  <si>
    <t>Veriora</t>
  </si>
  <si>
    <t>Ilumetsa</t>
  </si>
  <si>
    <t>Orava</t>
  </si>
  <si>
    <t>Koidula</t>
  </si>
  <si>
    <t>Tallinn</t>
  </si>
  <si>
    <t>336</t>
  </si>
  <si>
    <t>383 LP</t>
  </si>
  <si>
    <t>* Rong sõidab Piusale 28.04 - 30.09.2018</t>
  </si>
  <si>
    <t>Piusa *</t>
  </si>
  <si>
    <t>T - tööpäevadel</t>
  </si>
  <si>
    <r>
      <t xml:space="preserve">381 </t>
    </r>
    <r>
      <rPr>
        <b/>
        <sz val="18"/>
        <color indexed="30"/>
        <rFont val="Calibri"/>
        <family val="2"/>
      </rPr>
      <t>T</t>
    </r>
  </si>
  <si>
    <t>Riia</t>
  </si>
  <si>
    <t>Sigulda</t>
  </si>
  <si>
    <t>Valmiera</t>
  </si>
  <si>
    <t>Reisi nr</t>
  </si>
  <si>
    <t>867 E-R</t>
  </si>
  <si>
    <t>869 LP</t>
  </si>
  <si>
    <t>www.pv.lv</t>
  </si>
  <si>
    <t>384 LP</t>
  </si>
  <si>
    <t>388 LP</t>
  </si>
  <si>
    <t>385 LP</t>
  </si>
  <si>
    <t>387 T</t>
  </si>
  <si>
    <t>389 LP</t>
  </si>
  <si>
    <t>386 T</t>
  </si>
  <si>
    <t>LP - nädalavahetustel ja riigipühadel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</si>
</sst>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Calibri"/>
      <family val="2"/>
    </font>
    <font>
      <b/>
      <sz val="18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8"/>
      <color indexed="8"/>
      <name val="Calibri"/>
      <family val="2"/>
    </font>
    <font>
      <b/>
      <sz val="18"/>
      <color indexed="8"/>
      <name val="Cambria"/>
      <family val="1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6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1"/>
    </font>
    <font>
      <sz val="18"/>
      <color theme="1"/>
      <name val="Calibri"/>
      <family val="2"/>
    </font>
    <font>
      <b/>
      <sz val="18"/>
      <color theme="1"/>
      <name val="Cambria"/>
      <family val="1"/>
    </font>
    <font>
      <b/>
      <sz val="18"/>
      <color theme="1"/>
      <name val="Calibri"/>
      <family val="2"/>
    </font>
    <font>
      <b/>
      <sz val="18"/>
      <color rgb="FF0070C0"/>
      <name val="Calibri"/>
      <family val="2"/>
    </font>
    <font>
      <b/>
      <sz val="18"/>
      <color rgb="FFFF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0" fontId="51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0" fontId="51" fillId="0" borderId="0" xfId="0" applyNumberFormat="1" applyFont="1" applyFill="1" applyAlignment="1">
      <alignment/>
    </xf>
    <xf numFmtId="20" fontId="26" fillId="0" borderId="10" xfId="0" applyNumberFormat="1" applyFont="1" applyFill="1" applyBorder="1" applyAlignment="1">
      <alignment horizontal="center"/>
    </xf>
    <xf numFmtId="20" fontId="51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0" fontId="26" fillId="0" borderId="0" xfId="0" applyNumberFormat="1" applyFont="1" applyFill="1" applyAlignment="1">
      <alignment horizontal="center"/>
    </xf>
    <xf numFmtId="20" fontId="51" fillId="0" borderId="0" xfId="0" applyNumberFormat="1" applyFont="1" applyAlignment="1">
      <alignment horizontal="center"/>
    </xf>
    <xf numFmtId="0" fontId="53" fillId="33" borderId="11" xfId="0" applyFont="1" applyFill="1" applyBorder="1" applyAlignment="1" quotePrefix="1">
      <alignment horizontal="center" vertical="center"/>
    </xf>
    <xf numFmtId="0" fontId="53" fillId="33" borderId="12" xfId="0" applyFont="1" applyFill="1" applyBorder="1" applyAlignment="1" quotePrefix="1">
      <alignment horizontal="center" vertical="center"/>
    </xf>
    <xf numFmtId="0" fontId="53" fillId="34" borderId="13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33" borderId="1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20" fontId="56" fillId="0" borderId="0" xfId="0" applyNumberFormat="1" applyFont="1" applyFill="1" applyBorder="1" applyAlignment="1">
      <alignment horizontal="center"/>
    </xf>
    <xf numFmtId="20" fontId="5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20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47" applyFont="1" applyAlignment="1">
      <alignment horizontal="left" vertical="center"/>
      <protection/>
    </xf>
    <xf numFmtId="0" fontId="53" fillId="0" borderId="0" xfId="0" applyFont="1" applyAlignment="1">
      <alignment/>
    </xf>
    <xf numFmtId="0" fontId="55" fillId="0" borderId="0" xfId="0" applyFont="1" applyAlignment="1">
      <alignment horizontal="left"/>
    </xf>
    <xf numFmtId="0" fontId="53" fillId="0" borderId="0" xfId="0" applyFont="1" applyBorder="1" applyAlignment="1">
      <alignment/>
    </xf>
    <xf numFmtId="0" fontId="51" fillId="0" borderId="0" xfId="0" applyFont="1" applyAlignment="1">
      <alignment/>
    </xf>
    <xf numFmtId="0" fontId="53" fillId="33" borderId="14" xfId="0" applyFont="1" applyFill="1" applyBorder="1" applyAlignment="1" quotePrefix="1">
      <alignment horizontal="center" vertical="center"/>
    </xf>
    <xf numFmtId="0" fontId="3" fillId="34" borderId="14" xfId="0" applyFont="1" applyFill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33" borderId="15" xfId="0" applyFont="1" applyFill="1" applyBorder="1" applyAlignment="1" quotePrefix="1">
      <alignment horizontal="center" vertical="center"/>
    </xf>
    <xf numFmtId="20" fontId="3" fillId="35" borderId="13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20" fontId="54" fillId="0" borderId="13" xfId="0" applyNumberFormat="1" applyFont="1" applyFill="1" applyBorder="1" applyAlignment="1">
      <alignment horizontal="center" vertical="center"/>
    </xf>
    <xf numFmtId="20" fontId="55" fillId="0" borderId="13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 quotePrefix="1">
      <alignment horizontal="center" vertical="center"/>
    </xf>
    <xf numFmtId="0" fontId="52" fillId="0" borderId="18" xfId="0" applyFont="1" applyBorder="1" applyAlignment="1">
      <alignment horizontal="center"/>
    </xf>
    <xf numFmtId="20" fontId="3" fillId="0" borderId="12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0" fontId="3" fillId="0" borderId="19" xfId="0" applyNumberFormat="1" applyFont="1" applyFill="1" applyBorder="1" applyAlignment="1">
      <alignment horizontal="center" vertical="center"/>
    </xf>
    <xf numFmtId="20" fontId="3" fillId="0" borderId="18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20" fontId="53" fillId="0" borderId="13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/>
    </xf>
    <xf numFmtId="20" fontId="53" fillId="0" borderId="13" xfId="0" applyNumberFormat="1" applyFont="1" applyBorder="1" applyAlignment="1">
      <alignment horizontal="center" vertical="center"/>
    </xf>
    <xf numFmtId="20" fontId="54" fillId="0" borderId="13" xfId="0" applyNumberFormat="1" applyFont="1" applyBorder="1" applyAlignment="1">
      <alignment horizontal="center"/>
    </xf>
    <xf numFmtId="20" fontId="55" fillId="0" borderId="13" xfId="0" applyNumberFormat="1" applyFont="1" applyBorder="1" applyAlignment="1">
      <alignment horizontal="center"/>
    </xf>
    <xf numFmtId="20" fontId="53" fillId="0" borderId="2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0" fontId="55" fillId="0" borderId="11" xfId="0" applyNumberFormat="1" applyFont="1" applyFill="1" applyBorder="1" applyAlignment="1">
      <alignment horizontal="center" vertical="center"/>
    </xf>
    <xf numFmtId="20" fontId="55" fillId="35" borderId="13" xfId="0" applyNumberFormat="1" applyFont="1" applyFill="1" applyBorder="1" applyAlignment="1">
      <alignment horizontal="center" vertical="center"/>
    </xf>
    <xf numFmtId="20" fontId="54" fillId="35" borderId="11" xfId="0" applyNumberFormat="1" applyFont="1" applyFill="1" applyBorder="1" applyAlignment="1">
      <alignment horizontal="center" vertical="center"/>
    </xf>
    <xf numFmtId="20" fontId="51" fillId="0" borderId="10" xfId="0" applyNumberFormat="1" applyFont="1" applyBorder="1" applyAlignment="1">
      <alignment horizontal="center"/>
    </xf>
    <xf numFmtId="0" fontId="30" fillId="0" borderId="16" xfId="37" applyFont="1" applyBorder="1" applyAlignment="1">
      <alignment horizontal="center"/>
    </xf>
    <xf numFmtId="0" fontId="31" fillId="0" borderId="16" xfId="0" applyFont="1" applyBorder="1" applyAlignment="1">
      <alignment horizont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allaad 4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Currency" xfId="61"/>
    <cellStyle name="Currency [0]" xfId="62"/>
    <cellStyle name="Väljund" xfId="63"/>
    <cellStyle name="Üldpealkir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</xdr:row>
      <xdr:rowOff>38100</xdr:rowOff>
    </xdr:from>
    <xdr:to>
      <xdr:col>4</xdr:col>
      <xdr:colOff>142875</xdr:colOff>
      <xdr:row>17</xdr:row>
      <xdr:rowOff>219075</xdr:rowOff>
    </xdr:to>
    <xdr:sp>
      <xdr:nvSpPr>
        <xdr:cNvPr id="1" name="Straight Arrow Connector 2"/>
        <xdr:cNvSpPr>
          <a:spLocks/>
        </xdr:cNvSpPr>
      </xdr:nvSpPr>
      <xdr:spPr>
        <a:xfrm>
          <a:off x="3076575" y="1409700"/>
          <a:ext cx="0" cy="36957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5</xdr:row>
      <xdr:rowOff>76200</xdr:rowOff>
    </xdr:from>
    <xdr:to>
      <xdr:col>6</xdr:col>
      <xdr:colOff>476250</xdr:colOff>
      <xdr:row>17</xdr:row>
      <xdr:rowOff>247650</xdr:rowOff>
    </xdr:to>
    <xdr:sp>
      <xdr:nvSpPr>
        <xdr:cNvPr id="2" name="Straight Arrow Connector 4"/>
        <xdr:cNvSpPr>
          <a:spLocks/>
        </xdr:cNvSpPr>
      </xdr:nvSpPr>
      <xdr:spPr>
        <a:xfrm flipV="1">
          <a:off x="4648200" y="1447800"/>
          <a:ext cx="0" cy="3686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19050</xdr:rowOff>
    </xdr:from>
    <xdr:to>
      <xdr:col>16</xdr:col>
      <xdr:colOff>9525</xdr:colOff>
      <xdr:row>24</xdr:row>
      <xdr:rowOff>9525</xdr:rowOff>
    </xdr:to>
    <xdr:sp>
      <xdr:nvSpPr>
        <xdr:cNvPr id="3" name="Straight Arrow Connector 9"/>
        <xdr:cNvSpPr>
          <a:spLocks/>
        </xdr:cNvSpPr>
      </xdr:nvSpPr>
      <xdr:spPr>
        <a:xfrm>
          <a:off x="10877550" y="1390650"/>
          <a:ext cx="0" cy="5591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23</xdr:row>
      <xdr:rowOff>276225</xdr:rowOff>
    </xdr:to>
    <xdr:sp>
      <xdr:nvSpPr>
        <xdr:cNvPr id="4" name="Straight Arrow Connector 14"/>
        <xdr:cNvSpPr>
          <a:spLocks/>
        </xdr:cNvSpPr>
      </xdr:nvSpPr>
      <xdr:spPr>
        <a:xfrm flipV="1">
          <a:off x="12725400" y="1371600"/>
          <a:ext cx="0" cy="55816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20</xdr:row>
      <xdr:rowOff>57150</xdr:rowOff>
    </xdr:from>
    <xdr:to>
      <xdr:col>6</xdr:col>
      <xdr:colOff>514350</xdr:colOff>
      <xdr:row>23</xdr:row>
      <xdr:rowOff>238125</xdr:rowOff>
    </xdr:to>
    <xdr:sp>
      <xdr:nvSpPr>
        <xdr:cNvPr id="5" name="Straight Arrow Connector 5"/>
        <xdr:cNvSpPr>
          <a:spLocks/>
        </xdr:cNvSpPr>
      </xdr:nvSpPr>
      <xdr:spPr>
        <a:xfrm flipH="1" flipV="1">
          <a:off x="4676775" y="5838825"/>
          <a:ext cx="9525" cy="10763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20</xdr:row>
      <xdr:rowOff>19050</xdr:rowOff>
    </xdr:from>
    <xdr:to>
      <xdr:col>4</xdr:col>
      <xdr:colOff>152400</xdr:colOff>
      <xdr:row>23</xdr:row>
      <xdr:rowOff>257175</xdr:rowOff>
    </xdr:to>
    <xdr:sp>
      <xdr:nvSpPr>
        <xdr:cNvPr id="6" name="Straight Arrow Connector 7"/>
        <xdr:cNvSpPr>
          <a:spLocks/>
        </xdr:cNvSpPr>
      </xdr:nvSpPr>
      <xdr:spPr>
        <a:xfrm>
          <a:off x="3086100" y="5800725"/>
          <a:ext cx="0" cy="11334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v.l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abSelected="1" zoomScale="80" zoomScaleNormal="80" workbookViewId="0" topLeftCell="A1">
      <selection activeCell="J25" sqref="J25"/>
    </sheetView>
  </sheetViews>
  <sheetFormatPr defaultColWidth="9.140625" defaultRowHeight="15"/>
  <cols>
    <col min="1" max="1" width="10.28125" style="2" customWidth="1"/>
    <col min="2" max="2" width="11.00390625" style="2" customWidth="1"/>
    <col min="3" max="3" width="12.140625" style="2" customWidth="1"/>
    <col min="4" max="4" width="10.57421875" style="2" customWidth="1"/>
    <col min="5" max="8" width="9.28125" style="2" customWidth="1"/>
    <col min="9" max="9" width="11.00390625" style="2" customWidth="1"/>
    <col min="10" max="10" width="11.28125" style="2" customWidth="1"/>
    <col min="11" max="13" width="9.28125" style="2" customWidth="1"/>
    <col min="14" max="14" width="11.57421875" style="2" customWidth="1"/>
    <col min="15" max="15" width="9.28125" style="1" customWidth="1"/>
    <col min="16" max="16" width="10.8515625" style="1" customWidth="1"/>
    <col min="17" max="17" width="9.28125" style="1" customWidth="1"/>
    <col min="18" max="20" width="9.28125" style="2" customWidth="1"/>
    <col min="21" max="22" width="10.421875" style="2" customWidth="1"/>
    <col min="23" max="23" width="9.28125" style="2" customWidth="1"/>
    <col min="24" max="24" width="11.00390625" style="2" customWidth="1"/>
    <col min="25" max="16384" width="9.140625" style="2" customWidth="1"/>
  </cols>
  <sheetData>
    <row r="1" spans="15:19" ht="15">
      <c r="O1" s="2"/>
      <c r="P1" s="2"/>
      <c r="Q1" s="2"/>
      <c r="R1" s="1"/>
      <c r="S1" s="1"/>
    </row>
    <row r="2" spans="1:24" ht="23.25">
      <c r="A2" s="5">
        <v>0.3423611111111111</v>
      </c>
      <c r="B2" s="5">
        <v>0.5520833333333334</v>
      </c>
      <c r="C2" s="5">
        <v>0.6381944444444444</v>
      </c>
      <c r="D2" s="5">
        <v>0.7305555555555556</v>
      </c>
      <c r="E2" s="5"/>
      <c r="F2" s="6" t="s">
        <v>33</v>
      </c>
      <c r="G2" s="7"/>
      <c r="H2" s="5">
        <v>0.39999999999999997</v>
      </c>
      <c r="I2" s="5">
        <v>0.44375000000000003</v>
      </c>
      <c r="J2" s="5">
        <v>0.71875</v>
      </c>
      <c r="K2" s="5">
        <v>0.8569444444444444</v>
      </c>
      <c r="L2" s="8"/>
      <c r="M2" s="5">
        <v>0.3423611111111111</v>
      </c>
      <c r="N2" s="5">
        <v>0.5520833333333334</v>
      </c>
      <c r="O2" s="5">
        <v>0.6381944444444444</v>
      </c>
      <c r="P2" s="5">
        <v>0.7305555555555556</v>
      </c>
      <c r="Q2" s="9"/>
      <c r="R2" s="6" t="s">
        <v>33</v>
      </c>
      <c r="S2" s="7"/>
      <c r="T2" s="5">
        <v>0.39999999999999997</v>
      </c>
      <c r="U2" s="5">
        <v>0.44375000000000003</v>
      </c>
      <c r="V2" s="5">
        <v>0.71875</v>
      </c>
      <c r="W2" s="5">
        <v>0.8222222222222223</v>
      </c>
      <c r="X2" s="72">
        <v>0.9319444444444445</v>
      </c>
    </row>
    <row r="3" spans="1:24" ht="23.25">
      <c r="A3" s="10">
        <v>0.425</v>
      </c>
      <c r="B3" s="10">
        <v>0.6333333333333333</v>
      </c>
      <c r="C3" s="10">
        <v>0.71875</v>
      </c>
      <c r="D3" s="10">
        <v>0.813888888888889</v>
      </c>
      <c r="E3" s="10"/>
      <c r="F3" s="11" t="s">
        <v>3</v>
      </c>
      <c r="G3" s="12"/>
      <c r="H3" s="10">
        <v>0.31527777777777777</v>
      </c>
      <c r="I3" s="10">
        <v>0.3625</v>
      </c>
      <c r="J3" s="10">
        <v>0.6347222222222222</v>
      </c>
      <c r="K3" s="10">
        <v>0.7729166666666667</v>
      </c>
      <c r="L3" s="8"/>
      <c r="M3" s="10">
        <v>0.425</v>
      </c>
      <c r="N3" s="10">
        <v>0.6333333333333333</v>
      </c>
      <c r="O3" s="10">
        <v>0.71875</v>
      </c>
      <c r="P3" s="10">
        <v>0.813888888888889</v>
      </c>
      <c r="Q3" s="13"/>
      <c r="R3" s="11" t="s">
        <v>3</v>
      </c>
      <c r="S3" s="12"/>
      <c r="T3" s="10">
        <v>0.31527777777777777</v>
      </c>
      <c r="U3" s="10">
        <v>0.3625</v>
      </c>
      <c r="V3" s="10">
        <v>0.6347222222222222</v>
      </c>
      <c r="W3" s="10">
        <v>0.7215277777777778</v>
      </c>
      <c r="X3" s="14">
        <v>0.8326388888888889</v>
      </c>
    </row>
    <row r="4" spans="1:23" ht="23.25">
      <c r="A4" s="14"/>
      <c r="B4" s="12"/>
      <c r="C4" s="12"/>
      <c r="D4" s="12"/>
      <c r="E4" s="12"/>
      <c r="F4" s="11"/>
      <c r="G4" s="11"/>
      <c r="H4" s="14"/>
      <c r="I4" s="14"/>
      <c r="J4" s="12"/>
      <c r="K4" s="12"/>
      <c r="L4" s="12"/>
      <c r="M4" s="14"/>
      <c r="N4" s="14"/>
      <c r="O4" s="14"/>
      <c r="P4" s="14"/>
      <c r="Q4" s="14"/>
      <c r="R4" s="11"/>
      <c r="S4" s="11"/>
      <c r="T4" s="14"/>
      <c r="U4" s="12"/>
      <c r="V4" s="12"/>
      <c r="W4" s="12"/>
    </row>
    <row r="5" spans="1:24" s="3" customFormat="1" ht="23.25">
      <c r="A5" s="15" t="s">
        <v>0</v>
      </c>
      <c r="B5" s="15" t="s">
        <v>1</v>
      </c>
      <c r="C5" s="39" t="s">
        <v>2</v>
      </c>
      <c r="D5" s="36" t="s">
        <v>34</v>
      </c>
      <c r="E5" s="15"/>
      <c r="F5" s="16"/>
      <c r="G5" s="45"/>
      <c r="H5" s="37">
        <v>331</v>
      </c>
      <c r="I5" s="42">
        <v>333</v>
      </c>
      <c r="J5" s="17">
        <v>335</v>
      </c>
      <c r="K5" s="17">
        <v>337</v>
      </c>
      <c r="L5" s="18"/>
      <c r="M5" s="19">
        <v>382</v>
      </c>
      <c r="N5" s="22" t="s">
        <v>47</v>
      </c>
      <c r="O5" s="21" t="s">
        <v>52</v>
      </c>
      <c r="P5" s="22" t="s">
        <v>48</v>
      </c>
      <c r="Q5" s="20"/>
      <c r="R5" s="16"/>
      <c r="S5" s="45"/>
      <c r="T5" s="21" t="s">
        <v>39</v>
      </c>
      <c r="U5" s="22" t="s">
        <v>35</v>
      </c>
      <c r="V5" s="22" t="s">
        <v>49</v>
      </c>
      <c r="W5" s="21" t="s">
        <v>50</v>
      </c>
      <c r="X5" s="22" t="s">
        <v>51</v>
      </c>
    </row>
    <row r="6" spans="1:24" ht="23.25">
      <c r="A6" s="41">
        <v>0.4270833333333333</v>
      </c>
      <c r="B6" s="41">
        <v>0.6354166666666666</v>
      </c>
      <c r="C6" s="40">
        <v>0.7208333333333333</v>
      </c>
      <c r="D6" s="41">
        <v>0.8159722222222222</v>
      </c>
      <c r="E6" s="25"/>
      <c r="F6" s="27" t="s">
        <v>3</v>
      </c>
      <c r="G6" s="27"/>
      <c r="H6" s="41">
        <v>0.31319444444444444</v>
      </c>
      <c r="I6" s="41">
        <v>0.35555555555555557</v>
      </c>
      <c r="J6" s="41">
        <v>0.6326388888888889</v>
      </c>
      <c r="K6" s="41">
        <v>0.7708333333333334</v>
      </c>
      <c r="L6" s="23"/>
      <c r="M6" s="41">
        <v>0.4284722222222222</v>
      </c>
      <c r="N6" s="69">
        <v>0.6368055555555555</v>
      </c>
      <c r="O6" s="71">
        <v>0.7256944444444445</v>
      </c>
      <c r="P6" s="70">
        <v>0.8229166666666666</v>
      </c>
      <c r="Q6" s="25"/>
      <c r="R6" s="27" t="s">
        <v>3</v>
      </c>
      <c r="S6" s="27"/>
      <c r="T6" s="43">
        <v>0.30972222222222223</v>
      </c>
      <c r="U6" s="44">
        <v>0.35555555555555557</v>
      </c>
      <c r="V6" s="44">
        <v>0.6263888888888889</v>
      </c>
      <c r="W6" s="43">
        <v>0.7145833333333332</v>
      </c>
      <c r="X6" s="44">
        <v>0.8180555555555555</v>
      </c>
    </row>
    <row r="7" spans="1:24" ht="23.25">
      <c r="A7" s="41">
        <f>A6+TIME(0,4,0)</f>
        <v>0.4298611111111111</v>
      </c>
      <c r="B7" s="41">
        <f>B6+TIME(0,4,0)</f>
        <v>0.6381944444444444</v>
      </c>
      <c r="C7" s="40">
        <f>C6+TIME(0,4,0)</f>
        <v>0.7236111111111111</v>
      </c>
      <c r="D7" s="41">
        <f>D6+TIME(0,4,0)</f>
        <v>0.81875</v>
      </c>
      <c r="E7" s="25"/>
      <c r="F7" s="27" t="s">
        <v>4</v>
      </c>
      <c r="G7" s="27"/>
      <c r="H7" s="41">
        <f>H6-TIME(0,4,0)</f>
        <v>0.3104166666666667</v>
      </c>
      <c r="I7" s="41">
        <f>I6-TIME(0,4,0)</f>
        <v>0.3527777777777778</v>
      </c>
      <c r="J7" s="41">
        <f>J6-TIME(0,4,0)</f>
        <v>0.6298611111111111</v>
      </c>
      <c r="K7" s="41">
        <f>K6-TIME(0,4,0)</f>
        <v>0.7680555555555556</v>
      </c>
      <c r="L7" s="24"/>
      <c r="M7" s="41">
        <v>0.43124999999999997</v>
      </c>
      <c r="N7" s="69">
        <v>0.6395833333333333</v>
      </c>
      <c r="O7" s="71">
        <v>0.7284722222222223</v>
      </c>
      <c r="P7" s="70">
        <v>0.8256944444444444</v>
      </c>
      <c r="Q7" s="25"/>
      <c r="R7" s="27" t="s">
        <v>16</v>
      </c>
      <c r="S7" s="27"/>
      <c r="T7" s="43">
        <v>0.3076388888888889</v>
      </c>
      <c r="U7" s="44">
        <v>0.3534722222222222</v>
      </c>
      <c r="V7" s="44">
        <v>0.6236111111111111</v>
      </c>
      <c r="W7" s="43">
        <v>0.7125</v>
      </c>
      <c r="X7" s="44">
        <v>0.8152777777777778</v>
      </c>
    </row>
    <row r="8" spans="1:24" ht="23.25">
      <c r="A8" s="41">
        <f>A7+TIME(0,6,0)</f>
        <v>0.43402777777777773</v>
      </c>
      <c r="B8" s="41">
        <f>B7+TIME(0,6,0)</f>
        <v>0.642361111111111</v>
      </c>
      <c r="C8" s="40">
        <f>C7+TIME(0,6,0)</f>
        <v>0.7277777777777777</v>
      </c>
      <c r="D8" s="41">
        <f>D7+TIME(0,6,0)</f>
        <v>0.8229166666666666</v>
      </c>
      <c r="E8" s="50"/>
      <c r="F8" s="6" t="s">
        <v>5</v>
      </c>
      <c r="G8" s="46"/>
      <c r="H8" s="41">
        <f>H7-TIME(0,7,0)</f>
        <v>0.3055555555555556</v>
      </c>
      <c r="I8" s="41">
        <f>I7-TIME(0,7,0)</f>
        <v>0.3479166666666667</v>
      </c>
      <c r="J8" s="41">
        <f>J7-TIME(0,7,0)</f>
        <v>0.625</v>
      </c>
      <c r="K8" s="41">
        <f>K7-TIME(0,7,0)</f>
        <v>0.7631944444444445</v>
      </c>
      <c r="L8" s="24"/>
      <c r="M8" s="41">
        <v>0.43472222222222223</v>
      </c>
      <c r="N8" s="69">
        <v>0.6430555555555556</v>
      </c>
      <c r="O8" s="71">
        <v>0.7319444444444444</v>
      </c>
      <c r="P8" s="70">
        <v>0.8291666666666666</v>
      </c>
      <c r="Q8" s="26"/>
      <c r="R8" s="6" t="s">
        <v>17</v>
      </c>
      <c r="S8" s="46"/>
      <c r="T8" s="43">
        <v>0.30416666666666664</v>
      </c>
      <c r="U8" s="44">
        <v>0.35000000000000003</v>
      </c>
      <c r="V8" s="44">
        <v>0.6194444444444445</v>
      </c>
      <c r="W8" s="43">
        <v>0.7090277777777777</v>
      </c>
      <c r="X8" s="44">
        <v>0.811111111111111</v>
      </c>
    </row>
    <row r="9" spans="1:24" ht="23.25">
      <c r="A9" s="41">
        <f>A8+TIME(0,5,0)</f>
        <v>0.43749999999999994</v>
      </c>
      <c r="B9" s="41">
        <f aca="true" t="shared" si="0" ref="B9:D10">B8+TIME(0,5,0)</f>
        <v>0.6458333333333333</v>
      </c>
      <c r="C9" s="40">
        <f t="shared" si="0"/>
        <v>0.73125</v>
      </c>
      <c r="D9" s="41">
        <f t="shared" si="0"/>
        <v>0.8263888888888888</v>
      </c>
      <c r="E9" s="25"/>
      <c r="F9" s="27" t="s">
        <v>6</v>
      </c>
      <c r="G9" s="27"/>
      <c r="H9" s="41">
        <f>H8-TIME(0,5,0)</f>
        <v>0.30208333333333337</v>
      </c>
      <c r="I9" s="41">
        <f aca="true" t="shared" si="1" ref="I9:K10">I8-TIME(0,5,0)</f>
        <v>0.3444444444444445</v>
      </c>
      <c r="J9" s="41">
        <f t="shared" si="1"/>
        <v>0.6215277777777778</v>
      </c>
      <c r="K9" s="41">
        <f t="shared" si="1"/>
        <v>0.7597222222222223</v>
      </c>
      <c r="L9" s="24"/>
      <c r="M9" s="41">
        <v>0.4368055555555555</v>
      </c>
      <c r="N9" s="69">
        <v>0.6451388888888888</v>
      </c>
      <c r="O9" s="71">
        <v>0.7340277777777778</v>
      </c>
      <c r="P9" s="70">
        <v>0.8312499999999999</v>
      </c>
      <c r="Q9" s="25"/>
      <c r="R9" s="27" t="s">
        <v>18</v>
      </c>
      <c r="S9" s="27"/>
      <c r="T9" s="43">
        <f>T8-TIME(0,3,0)</f>
        <v>0.3020833333333333</v>
      </c>
      <c r="U9" s="44">
        <f aca="true" t="shared" si="2" ref="U9:W12">U8-TIME(0,3,0)</f>
        <v>0.3479166666666667</v>
      </c>
      <c r="V9" s="44">
        <v>0.6173611111111111</v>
      </c>
      <c r="W9" s="43">
        <f t="shared" si="2"/>
        <v>0.7069444444444444</v>
      </c>
      <c r="X9" s="44">
        <v>0.8090277777777778</v>
      </c>
    </row>
    <row r="10" spans="1:24" ht="23.25">
      <c r="A10" s="41">
        <f>A9+TIME(0,5,0)</f>
        <v>0.44097222222222215</v>
      </c>
      <c r="B10" s="41">
        <f t="shared" si="0"/>
        <v>0.6493055555555555</v>
      </c>
      <c r="C10" s="40">
        <f t="shared" si="0"/>
        <v>0.7347222222222222</v>
      </c>
      <c r="D10" s="41">
        <f t="shared" si="0"/>
        <v>0.829861111111111</v>
      </c>
      <c r="E10" s="25"/>
      <c r="F10" s="27" t="s">
        <v>7</v>
      </c>
      <c r="G10" s="27"/>
      <c r="H10" s="41">
        <v>0.29930555555555555</v>
      </c>
      <c r="I10" s="41">
        <v>0.3416666666666666</v>
      </c>
      <c r="J10" s="41">
        <v>0.61875</v>
      </c>
      <c r="K10" s="41">
        <f t="shared" si="1"/>
        <v>0.7562500000000001</v>
      </c>
      <c r="L10" s="24"/>
      <c r="M10" s="41">
        <v>0.4388888888888889</v>
      </c>
      <c r="N10" s="69">
        <v>0.6472222222222223</v>
      </c>
      <c r="O10" s="71">
        <v>0.7361111111111112</v>
      </c>
      <c r="P10" s="70">
        <v>0.8333333333333334</v>
      </c>
      <c r="Q10" s="25"/>
      <c r="R10" s="27" t="s">
        <v>19</v>
      </c>
      <c r="S10" s="27"/>
      <c r="T10" s="43">
        <v>0.29930555555555555</v>
      </c>
      <c r="U10" s="44">
        <v>0.3451388888888889</v>
      </c>
      <c r="V10" s="44">
        <v>0.6152777777777778</v>
      </c>
      <c r="W10" s="43">
        <v>0.7041666666666666</v>
      </c>
      <c r="X10" s="44">
        <v>0.8069444444444445</v>
      </c>
    </row>
    <row r="11" spans="1:24" ht="23.25">
      <c r="A11" s="41">
        <f>A10+TIME(0,3,0)</f>
        <v>0.4430555555555555</v>
      </c>
      <c r="B11" s="41">
        <f>B10+TIME(0,3,0)</f>
        <v>0.6513888888888888</v>
      </c>
      <c r="C11" s="40">
        <f>C10+TIME(0,3,0)</f>
        <v>0.7368055555555555</v>
      </c>
      <c r="D11" s="41">
        <f>D10+TIME(0,3,0)</f>
        <v>0.8319444444444444</v>
      </c>
      <c r="E11" s="51"/>
      <c r="F11" s="6" t="s">
        <v>8</v>
      </c>
      <c r="G11" s="52"/>
      <c r="H11" s="41">
        <v>0.2972222222222222</v>
      </c>
      <c r="I11" s="41">
        <v>0.33958333333333335</v>
      </c>
      <c r="J11" s="41">
        <v>0.6166666666666667</v>
      </c>
      <c r="K11" s="41">
        <f>K10-TIME(0,3,0)</f>
        <v>0.7541666666666668</v>
      </c>
      <c r="L11" s="24"/>
      <c r="M11" s="41">
        <v>0.44097222222222227</v>
      </c>
      <c r="N11" s="69">
        <v>0.6486111111111111</v>
      </c>
      <c r="O11" s="71">
        <v>0.7381944444444444</v>
      </c>
      <c r="P11" s="70">
        <v>0.8347222222222223</v>
      </c>
      <c r="Q11" s="26"/>
      <c r="R11" s="6" t="s">
        <v>20</v>
      </c>
      <c r="S11" s="46"/>
      <c r="T11" s="43">
        <f>T10-TIME(0,3,0)</f>
        <v>0.2972222222222222</v>
      </c>
      <c r="U11" s="44">
        <f t="shared" si="2"/>
        <v>0.34305555555555556</v>
      </c>
      <c r="V11" s="44">
        <v>0.6131944444444445</v>
      </c>
      <c r="W11" s="43">
        <f t="shared" si="2"/>
        <v>0.7020833333333333</v>
      </c>
      <c r="X11" s="44">
        <v>0.8048611111111111</v>
      </c>
    </row>
    <row r="12" spans="1:24" ht="23.25">
      <c r="A12" s="41">
        <f>A11+TIME(0,4,0)</f>
        <v>0.44583333333333325</v>
      </c>
      <c r="B12" s="41">
        <f>B11+TIME(0,4,0)</f>
        <v>0.6541666666666666</v>
      </c>
      <c r="C12" s="40">
        <f>C11+TIME(0,4,0)</f>
        <v>0.7395833333333333</v>
      </c>
      <c r="D12" s="41">
        <f>D11+TIME(0,4,0)</f>
        <v>0.8347222222222221</v>
      </c>
      <c r="E12" s="25"/>
      <c r="F12" s="27" t="s">
        <v>9</v>
      </c>
      <c r="G12" s="27"/>
      <c r="H12" s="41">
        <v>0.2951388888888889</v>
      </c>
      <c r="I12" s="41">
        <v>0.33749999999999997</v>
      </c>
      <c r="J12" s="41">
        <v>0.6145833333333334</v>
      </c>
      <c r="K12" s="41">
        <f>K11-TIME(0,3,0)</f>
        <v>0.7520833333333334</v>
      </c>
      <c r="L12" s="24"/>
      <c r="M12" s="41">
        <f>M11+TIME(0,2,0)</f>
        <v>0.44236111111111115</v>
      </c>
      <c r="N12" s="69">
        <v>0.6506944444444445</v>
      </c>
      <c r="O12" s="71">
        <v>0.7395833333333334</v>
      </c>
      <c r="P12" s="70">
        <v>0.8368055555555555</v>
      </c>
      <c r="Q12" s="25"/>
      <c r="R12" s="27" t="s">
        <v>21</v>
      </c>
      <c r="S12" s="27"/>
      <c r="T12" s="43">
        <f>T11-TIME(0,3,0)</f>
        <v>0.2951388888888889</v>
      </c>
      <c r="U12" s="44">
        <f t="shared" si="2"/>
        <v>0.34097222222222223</v>
      </c>
      <c r="V12" s="44">
        <v>0.611111111111111</v>
      </c>
      <c r="W12" s="43">
        <f t="shared" si="2"/>
        <v>0.7</v>
      </c>
      <c r="X12" s="44">
        <v>0.8027777777777777</v>
      </c>
    </row>
    <row r="13" spans="1:24" ht="22.5" customHeight="1">
      <c r="A13" s="41">
        <f>A12+TIME(0,9,0)</f>
        <v>0.4520833333333332</v>
      </c>
      <c r="B13" s="41">
        <f>B12+TIME(0,9,0)</f>
        <v>0.6604166666666665</v>
      </c>
      <c r="C13" s="40">
        <f>C12+TIME(0,11,0)</f>
        <v>0.7472222222222221</v>
      </c>
      <c r="D13" s="41">
        <f>D12+TIME(0,9,0)</f>
        <v>0.8409722222222221</v>
      </c>
      <c r="E13" s="25"/>
      <c r="F13" s="27" t="s">
        <v>10</v>
      </c>
      <c r="G13" s="27"/>
      <c r="H13" s="41">
        <v>0.2888888888888889</v>
      </c>
      <c r="I13" s="41">
        <v>0.33125</v>
      </c>
      <c r="J13" s="41">
        <v>0.6083333333333333</v>
      </c>
      <c r="K13" s="41">
        <f>K12-TIME(0,9,0)</f>
        <v>0.7458333333333335</v>
      </c>
      <c r="L13" s="24"/>
      <c r="M13" s="41">
        <v>0.4479166666666667</v>
      </c>
      <c r="N13" s="69">
        <v>0.6569444444444444</v>
      </c>
      <c r="O13" s="71">
        <v>0.7451388888888889</v>
      </c>
      <c r="P13" s="70">
        <v>0.8430555555555556</v>
      </c>
      <c r="Q13" s="25"/>
      <c r="R13" s="27" t="s">
        <v>22</v>
      </c>
      <c r="S13" s="27"/>
      <c r="T13" s="43">
        <f>T12-TIME(0,7,0)</f>
        <v>0.2902777777777778</v>
      </c>
      <c r="U13" s="44">
        <f>U12-TIME(0,7,0)</f>
        <v>0.33611111111111114</v>
      </c>
      <c r="V13" s="44">
        <v>0.6062500000000001</v>
      </c>
      <c r="W13" s="43">
        <f>W12-TIME(0,7,0)</f>
        <v>0.6951388888888889</v>
      </c>
      <c r="X13" s="44">
        <v>0.7979166666666666</v>
      </c>
    </row>
    <row r="14" spans="1:24" ht="21.75" customHeight="1">
      <c r="A14" s="41">
        <f>A13+TIME(0,7,0)</f>
        <v>0.4569444444444443</v>
      </c>
      <c r="B14" s="41">
        <f>B13+TIME(0,7,0)</f>
        <v>0.6652777777777776</v>
      </c>
      <c r="C14" s="40">
        <f>C13+TIME(0,7,0)</f>
        <v>0.7520833333333332</v>
      </c>
      <c r="D14" s="41">
        <f>D13+TIME(0,7,0)</f>
        <v>0.8458333333333332</v>
      </c>
      <c r="E14" s="51"/>
      <c r="F14" s="6" t="s">
        <v>11</v>
      </c>
      <c r="G14" s="46"/>
      <c r="H14" s="41">
        <v>0.28402777777777777</v>
      </c>
      <c r="I14" s="41">
        <f>I13-TIME(0,7,0)</f>
        <v>0.3263888888888889</v>
      </c>
      <c r="J14" s="41">
        <v>0.6034722222222222</v>
      </c>
      <c r="K14" s="41">
        <v>0.7388888888888889</v>
      </c>
      <c r="L14" s="24"/>
      <c r="M14" s="41">
        <f>M13+TIME(0,3,0)</f>
        <v>0.45</v>
      </c>
      <c r="N14" s="69">
        <v>0.6590277777777778</v>
      </c>
      <c r="O14" s="71">
        <f>O13+TIME(0,3,0)</f>
        <v>0.7472222222222222</v>
      </c>
      <c r="P14" s="70">
        <v>0.845138888888889</v>
      </c>
      <c r="Q14" s="26"/>
      <c r="R14" s="6" t="s">
        <v>23</v>
      </c>
      <c r="S14" s="46"/>
      <c r="T14" s="43">
        <v>0.2881944444444445</v>
      </c>
      <c r="U14" s="44">
        <v>0.3340277777777778</v>
      </c>
      <c r="V14" s="44">
        <v>0.6034722222222222</v>
      </c>
      <c r="W14" s="43">
        <v>0.6930555555555555</v>
      </c>
      <c r="X14" s="44">
        <v>0.7951388888888888</v>
      </c>
    </row>
    <row r="15" spans="1:24" ht="23.25">
      <c r="A15" s="41">
        <f>A14+TIME(0,4,0)</f>
        <v>0.4597222222222221</v>
      </c>
      <c r="B15" s="41">
        <f>B14+TIME(0,4,0)</f>
        <v>0.6680555555555554</v>
      </c>
      <c r="C15" s="40">
        <f>C14+TIME(0,4,0)</f>
        <v>0.754861111111111</v>
      </c>
      <c r="D15" s="41">
        <f>D14+TIME(0,4,0)</f>
        <v>0.848611111111111</v>
      </c>
      <c r="E15" s="25"/>
      <c r="F15" s="27" t="s">
        <v>12</v>
      </c>
      <c r="G15" s="27"/>
      <c r="H15" s="41">
        <v>0.28055555555555556</v>
      </c>
      <c r="I15" s="41">
        <v>0.3229166666666667</v>
      </c>
      <c r="J15" s="41">
        <v>0.6</v>
      </c>
      <c r="K15" s="41">
        <v>0.7361111111111112</v>
      </c>
      <c r="L15" s="24"/>
      <c r="M15" s="41">
        <f>M14+TIME(0,3,0)</f>
        <v>0.45208333333333334</v>
      </c>
      <c r="N15" s="69">
        <v>0.6611111111111111</v>
      </c>
      <c r="O15" s="71">
        <f>O14+TIME(0,3,0)</f>
        <v>0.7493055555555556</v>
      </c>
      <c r="P15" s="70">
        <v>0.8472222222222222</v>
      </c>
      <c r="Q15" s="25"/>
      <c r="R15" s="27" t="s">
        <v>24</v>
      </c>
      <c r="S15" s="27"/>
      <c r="T15" s="43">
        <f>T14-TIME(0,3,0)</f>
        <v>0.28611111111111115</v>
      </c>
      <c r="U15" s="44">
        <f>U14-TIME(0,3,0)</f>
        <v>0.3319444444444445</v>
      </c>
      <c r="V15" s="44">
        <v>0.6013888888888889</v>
      </c>
      <c r="W15" s="43">
        <f>W14-TIME(0,3,0)</f>
        <v>0.6909722222222222</v>
      </c>
      <c r="X15" s="44">
        <v>0.7930555555555556</v>
      </c>
    </row>
    <row r="16" spans="1:24" ht="23.25">
      <c r="A16" s="41">
        <f>A15+TIME(0,7,0)</f>
        <v>0.4645833333333332</v>
      </c>
      <c r="B16" s="41">
        <f>B15+TIME(0,7,0)</f>
        <v>0.6729166666666665</v>
      </c>
      <c r="C16" s="40">
        <f>C15+TIME(0,7,0)</f>
        <v>0.7597222222222221</v>
      </c>
      <c r="D16" s="41">
        <f>D15+TIME(0,7,0)</f>
        <v>0.8534722222222221</v>
      </c>
      <c r="E16" s="25"/>
      <c r="F16" s="27" t="s">
        <v>13</v>
      </c>
      <c r="G16" s="27"/>
      <c r="H16" s="41">
        <v>0.27638888888888885</v>
      </c>
      <c r="I16" s="41">
        <v>0.31875000000000003</v>
      </c>
      <c r="J16" s="41">
        <v>0.5958333333333333</v>
      </c>
      <c r="K16" s="41">
        <v>0.7319444444444444</v>
      </c>
      <c r="L16" s="24"/>
      <c r="M16" s="41">
        <f>M15+TIME(0,4,0)</f>
        <v>0.4548611111111111</v>
      </c>
      <c r="N16" s="69">
        <v>0.6631944444444444</v>
      </c>
      <c r="O16" s="71">
        <f>O15+TIME(0,4,0)</f>
        <v>0.7520833333333333</v>
      </c>
      <c r="P16" s="70">
        <v>0.8493055555555555</v>
      </c>
      <c r="Q16" s="26"/>
      <c r="R16" s="6" t="s">
        <v>25</v>
      </c>
      <c r="S16" s="46"/>
      <c r="T16" s="43">
        <f>T15-TIME(0,4,0)</f>
        <v>0.2833333333333334</v>
      </c>
      <c r="U16" s="44">
        <f>U15-TIME(0,4,0)</f>
        <v>0.3291666666666667</v>
      </c>
      <c r="V16" s="44">
        <v>0.5993055555555555</v>
      </c>
      <c r="W16" s="43">
        <f>W15-TIME(0,4,0)</f>
        <v>0.6881944444444444</v>
      </c>
      <c r="X16" s="44">
        <v>0.7909722222222223</v>
      </c>
    </row>
    <row r="17" spans="1:24" ht="23.25">
      <c r="A17" s="41">
        <f>A16+TIME(0,8,0)</f>
        <v>0.4701388888888887</v>
      </c>
      <c r="B17" s="41">
        <f>B16+TIME(0,8,0)</f>
        <v>0.678472222222222</v>
      </c>
      <c r="C17" s="40">
        <f>C16+TIME(0,8,0)</f>
        <v>0.7652777777777776</v>
      </c>
      <c r="D17" s="41">
        <f>D16+TIME(0,8,0)</f>
        <v>0.8590277777777776</v>
      </c>
      <c r="E17" s="51"/>
      <c r="F17" s="6" t="s">
        <v>14</v>
      </c>
      <c r="G17" s="46"/>
      <c r="H17" s="41">
        <v>0.2708333333333333</v>
      </c>
      <c r="I17" s="41">
        <v>0.31319444444444444</v>
      </c>
      <c r="J17" s="41">
        <v>0.5902777777777778</v>
      </c>
      <c r="K17" s="41">
        <v>0.7263888888888889</v>
      </c>
      <c r="L17" s="24"/>
      <c r="M17" s="41">
        <f>M16+TIME(0,4,0)</f>
        <v>0.4576388888888889</v>
      </c>
      <c r="N17" s="69">
        <v>0.6666666666666666</v>
      </c>
      <c r="O17" s="71">
        <f>O16+TIME(0,4,0)</f>
        <v>0.7548611111111111</v>
      </c>
      <c r="P17" s="70">
        <v>0.8527777777777777</v>
      </c>
      <c r="Q17" s="25"/>
      <c r="R17" s="27" t="s">
        <v>26</v>
      </c>
      <c r="S17" s="27"/>
      <c r="T17" s="43">
        <v>0.2798611111111111</v>
      </c>
      <c r="U17" s="44">
        <v>0.32569444444444445</v>
      </c>
      <c r="V17" s="44">
        <v>0.5958333333333333</v>
      </c>
      <c r="W17" s="43">
        <v>0.6847222222222222</v>
      </c>
      <c r="X17" s="44">
        <v>0.7875</v>
      </c>
    </row>
    <row r="18" spans="1:24" ht="23.25">
      <c r="A18" s="41">
        <v>0.4770833333333333</v>
      </c>
      <c r="B18" s="41">
        <f>B17+TIME(0,10,0)</f>
        <v>0.6854166666666665</v>
      </c>
      <c r="C18" s="40">
        <f>C17+TIME(0,10,0)</f>
        <v>0.772222222222222</v>
      </c>
      <c r="D18" s="41">
        <f>D17+TIME(0,10,0)</f>
        <v>0.865972222222222</v>
      </c>
      <c r="E18" s="38"/>
      <c r="F18" s="27" t="s">
        <v>15</v>
      </c>
      <c r="G18" s="27"/>
      <c r="H18" s="41">
        <v>0.26319444444444445</v>
      </c>
      <c r="I18" s="41">
        <v>0.3055555555555555</v>
      </c>
      <c r="J18" s="41">
        <v>0.5826388888888888</v>
      </c>
      <c r="K18" s="41">
        <v>0.71875</v>
      </c>
      <c r="L18" s="23"/>
      <c r="M18" s="41">
        <f>M17+TIME(0,5,0)</f>
        <v>0.4611111111111111</v>
      </c>
      <c r="N18" s="69">
        <v>0.6701388888888888</v>
      </c>
      <c r="O18" s="71">
        <f>O17+TIME(0,5,0)</f>
        <v>0.7583333333333333</v>
      </c>
      <c r="P18" s="70">
        <v>0.8562500000000001</v>
      </c>
      <c r="Q18" s="26"/>
      <c r="R18" s="6" t="s">
        <v>27</v>
      </c>
      <c r="S18" s="46"/>
      <c r="T18" s="43">
        <f>T17-TIME(0,5,0)</f>
        <v>0.2763888888888889</v>
      </c>
      <c r="U18" s="44">
        <f>U17-TIME(0,5,0)</f>
        <v>0.32222222222222224</v>
      </c>
      <c r="V18" s="44">
        <v>0.5916666666666667</v>
      </c>
      <c r="W18" s="43">
        <f>W17-TIME(0,5,0)</f>
        <v>0.68125</v>
      </c>
      <c r="X18" s="44">
        <v>0.7833333333333333</v>
      </c>
    </row>
    <row r="19" spans="1:24" ht="23.25">
      <c r="A19" s="28"/>
      <c r="B19" s="28"/>
      <c r="C19" s="28"/>
      <c r="D19" s="28"/>
      <c r="E19" s="28"/>
      <c r="F19" s="11"/>
      <c r="G19" s="11"/>
      <c r="H19" s="28"/>
      <c r="I19" s="28"/>
      <c r="J19" s="29"/>
      <c r="K19" s="30"/>
      <c r="L19" s="30"/>
      <c r="M19" s="41">
        <f>M18+TIME(0,4,0)</f>
        <v>0.46388888888888885</v>
      </c>
      <c r="N19" s="69">
        <v>0.6729166666666666</v>
      </c>
      <c r="O19" s="71">
        <f>O18+TIME(0,4,0)</f>
        <v>0.7611111111111111</v>
      </c>
      <c r="P19" s="70">
        <v>0.8590277777777778</v>
      </c>
      <c r="Q19" s="25"/>
      <c r="R19" s="27" t="s">
        <v>28</v>
      </c>
      <c r="S19" s="27"/>
      <c r="T19" s="43">
        <f>T18-TIME(0,4,0)</f>
        <v>0.27361111111111114</v>
      </c>
      <c r="U19" s="44">
        <f>U18-TIME(0,4,0)</f>
        <v>0.3194444444444445</v>
      </c>
      <c r="V19" s="44">
        <v>0.5888888888888889</v>
      </c>
      <c r="W19" s="43">
        <f>W18-TIME(0,4,0)</f>
        <v>0.6784722222222223</v>
      </c>
      <c r="X19" s="44">
        <v>0.7805555555555556</v>
      </c>
    </row>
    <row r="20" spans="2:24" ht="24" customHeight="1">
      <c r="B20" s="19">
        <v>865</v>
      </c>
      <c r="C20" s="21" t="s">
        <v>44</v>
      </c>
      <c r="D20" s="22" t="s">
        <v>45</v>
      </c>
      <c r="E20" s="55"/>
      <c r="F20" s="56" t="s">
        <v>43</v>
      </c>
      <c r="G20" s="57"/>
      <c r="H20" s="58">
        <v>868</v>
      </c>
      <c r="I20" s="58">
        <v>866</v>
      </c>
      <c r="L20" s="29"/>
      <c r="M20" s="41">
        <f>M19+TIME(0,6,0)</f>
        <v>0.4680555555555555</v>
      </c>
      <c r="N20" s="69">
        <v>0.6763888888888889</v>
      </c>
      <c r="O20" s="71">
        <f>O19+TIME(0,6,0)</f>
        <v>0.7652777777777777</v>
      </c>
      <c r="P20" s="70">
        <v>0.8624999999999999</v>
      </c>
      <c r="Q20" s="26"/>
      <c r="R20" s="6" t="s">
        <v>29</v>
      </c>
      <c r="S20" s="46"/>
      <c r="T20" s="43">
        <f>T19-TIME(0,5,0)</f>
        <v>0.27013888888888893</v>
      </c>
      <c r="U20" s="44">
        <f>U19-TIME(0,5,0)</f>
        <v>0.31597222222222227</v>
      </c>
      <c r="V20" s="44">
        <v>0.5861111111111111</v>
      </c>
      <c r="W20" s="43">
        <f>W19-TIME(0,5,0)</f>
        <v>0.675</v>
      </c>
      <c r="X20" s="44">
        <v>0.7777777777777778</v>
      </c>
    </row>
    <row r="21" spans="2:24" ht="24" customHeight="1">
      <c r="B21" s="54">
        <v>0.21944444444444444</v>
      </c>
      <c r="C21" s="60">
        <v>0.6097222222222222</v>
      </c>
      <c r="D21" s="61">
        <v>0.6930555555555555</v>
      </c>
      <c r="E21" s="65"/>
      <c r="F21" s="66" t="s">
        <v>15</v>
      </c>
      <c r="G21" s="68"/>
      <c r="H21" s="59">
        <v>0.579861111111111</v>
      </c>
      <c r="I21" s="59">
        <v>0.8701388888888889</v>
      </c>
      <c r="L21" s="29"/>
      <c r="M21" s="41">
        <f>M20+TIME(0,4,0)</f>
        <v>0.47083333333333327</v>
      </c>
      <c r="N21" s="69">
        <v>0.6791666666666667</v>
      </c>
      <c r="O21" s="71">
        <f>O20+TIME(0,4,0)</f>
        <v>0.7680555555555555</v>
      </c>
      <c r="P21" s="70">
        <v>0.8652777777777777</v>
      </c>
      <c r="Q21" s="25"/>
      <c r="R21" s="27" t="s">
        <v>30</v>
      </c>
      <c r="S21" s="27"/>
      <c r="T21" s="43">
        <v>0.26666666666666666</v>
      </c>
      <c r="U21" s="44">
        <v>0.31319444444444444</v>
      </c>
      <c r="V21" s="44">
        <v>0.5826388888888888</v>
      </c>
      <c r="W21" s="43">
        <v>0.6722222222222222</v>
      </c>
      <c r="X21" s="44">
        <v>0.7743055555555555</v>
      </c>
    </row>
    <row r="22" spans="2:24" ht="23.25">
      <c r="B22" s="54">
        <v>0.25416666666666665</v>
      </c>
      <c r="C22" s="60">
        <v>0.6458333333333334</v>
      </c>
      <c r="D22" s="61">
        <v>0.7291666666666666</v>
      </c>
      <c r="F22" s="53" t="s">
        <v>42</v>
      </c>
      <c r="H22" s="59">
        <v>0.5437500000000001</v>
      </c>
      <c r="I22" s="59">
        <v>0.8347222222222223</v>
      </c>
      <c r="L22" s="29"/>
      <c r="M22" s="41">
        <f>M21+TIME(0,6,0)</f>
        <v>0.4749999999999999</v>
      </c>
      <c r="N22" s="69">
        <v>0.6833333333333332</v>
      </c>
      <c r="O22" s="71">
        <f>O21+TIME(0,6,0)</f>
        <v>0.7722222222222221</v>
      </c>
      <c r="P22" s="70">
        <v>0.8694444444444445</v>
      </c>
      <c r="Q22" s="26"/>
      <c r="R22" s="6" t="s">
        <v>31</v>
      </c>
      <c r="S22" s="46"/>
      <c r="T22" s="43">
        <v>0.26319444444444445</v>
      </c>
      <c r="U22" s="44">
        <v>0.3090277777777778</v>
      </c>
      <c r="V22" s="44">
        <v>0.5791666666666667</v>
      </c>
      <c r="W22" s="43">
        <v>0.6680555555555556</v>
      </c>
      <c r="X22" s="44">
        <v>0.7708333333333334</v>
      </c>
    </row>
    <row r="23" spans="2:24" ht="23.25">
      <c r="B23" s="54">
        <v>0.29444444444444445</v>
      </c>
      <c r="C23" s="60">
        <v>0.6979166666666666</v>
      </c>
      <c r="D23" s="61">
        <v>0.7805555555555556</v>
      </c>
      <c r="E23" s="50"/>
      <c r="F23" s="63" t="s">
        <v>41</v>
      </c>
      <c r="G23" s="64"/>
      <c r="H23" s="59">
        <v>0.4923611111111111</v>
      </c>
      <c r="I23" s="59">
        <v>0.7937500000000001</v>
      </c>
      <c r="K23" s="29"/>
      <c r="L23" s="29"/>
      <c r="M23" s="41">
        <v>0.48680555555555555</v>
      </c>
      <c r="N23" s="69">
        <v>0.6951388888888889</v>
      </c>
      <c r="O23" s="71">
        <f>O22+TIME(0,10,0)</f>
        <v>0.7791666666666666</v>
      </c>
      <c r="P23" s="70">
        <v>0.876388888888889</v>
      </c>
      <c r="Q23" s="47"/>
      <c r="R23" s="48" t="s">
        <v>32</v>
      </c>
      <c r="S23" s="49"/>
      <c r="T23" s="43">
        <v>0.2555555555555556</v>
      </c>
      <c r="U23" s="44">
        <v>0.3013888888888889</v>
      </c>
      <c r="V23" s="44">
        <v>0.5722222222222222</v>
      </c>
      <c r="W23" s="43">
        <v>0.6604166666666667</v>
      </c>
      <c r="X23" s="44">
        <v>0.7638888888888888</v>
      </c>
    </row>
    <row r="24" spans="1:24" ht="23.25">
      <c r="A24" s="29"/>
      <c r="B24" s="54">
        <v>0.33125</v>
      </c>
      <c r="C24" s="60">
        <v>0.7347222222222222</v>
      </c>
      <c r="D24" s="61">
        <v>0.8250000000000001</v>
      </c>
      <c r="E24" s="65"/>
      <c r="F24" s="66" t="s">
        <v>40</v>
      </c>
      <c r="G24" s="67"/>
      <c r="H24" s="62">
        <v>0.44236111111111115</v>
      </c>
      <c r="I24" s="59">
        <v>0.7569444444444445</v>
      </c>
      <c r="J24" s="32"/>
      <c r="K24" s="29"/>
      <c r="L24" s="29"/>
      <c r="M24" s="41">
        <v>0.4923611111111111</v>
      </c>
      <c r="N24" s="44">
        <v>0.7006944444444444</v>
      </c>
      <c r="O24" s="38"/>
      <c r="P24" s="38"/>
      <c r="Q24" s="38"/>
      <c r="R24" s="27" t="s">
        <v>37</v>
      </c>
      <c r="S24" s="27"/>
      <c r="T24" s="38"/>
      <c r="U24" s="38"/>
      <c r="V24" s="61">
        <v>0.5618055555555556</v>
      </c>
      <c r="W24" s="43">
        <v>0.65</v>
      </c>
      <c r="X24" s="61">
        <v>0.7534722222222222</v>
      </c>
    </row>
    <row r="25" spans="1:27" ht="23.25">
      <c r="A25" s="12"/>
      <c r="B25" s="12"/>
      <c r="C25" s="12"/>
      <c r="D25" s="12"/>
      <c r="E25" s="73" t="s">
        <v>46</v>
      </c>
      <c r="F25" s="74"/>
      <c r="G25" s="74"/>
      <c r="H25" s="12"/>
      <c r="I25" s="12"/>
      <c r="J25" s="12"/>
      <c r="K25" s="12"/>
      <c r="L25" s="12"/>
      <c r="X25"/>
      <c r="AA25" s="4"/>
    </row>
    <row r="26" spans="1:24" ht="23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1" t="s">
        <v>38</v>
      </c>
      <c r="N26" s="31"/>
      <c r="O26" s="12"/>
      <c r="P26" s="12"/>
      <c r="Q26" s="12"/>
      <c r="R26" s="12"/>
      <c r="X26"/>
    </row>
    <row r="27" spans="12:24" ht="23.25">
      <c r="L27" s="12"/>
      <c r="M27" s="33" t="s">
        <v>53</v>
      </c>
      <c r="N27" s="33"/>
      <c r="O27" s="12"/>
      <c r="P27" s="12"/>
      <c r="Q27" s="12"/>
      <c r="R27" s="34"/>
      <c r="X27"/>
    </row>
    <row r="28" spans="13:24" ht="23.25">
      <c r="M28" s="34" t="s">
        <v>36</v>
      </c>
      <c r="N28" s="34"/>
      <c r="O28" s="12"/>
      <c r="P28" s="12"/>
      <c r="Q28" s="12"/>
      <c r="R28" s="34"/>
      <c r="S28"/>
      <c r="T28"/>
      <c r="U28"/>
      <c r="V28"/>
      <c r="W28"/>
      <c r="X28"/>
    </row>
    <row r="29" spans="15:24" ht="15">
      <c r="O29" s="2"/>
      <c r="P29" s="2"/>
      <c r="Q29" s="2"/>
      <c r="X29"/>
    </row>
    <row r="30" spans="19:24" ht="23.25">
      <c r="S30" s="34"/>
      <c r="T30" s="35"/>
      <c r="U30" s="35"/>
      <c r="V30" s="35"/>
      <c r="W30" s="35"/>
      <c r="X30"/>
    </row>
    <row r="31" spans="19:23" ht="23.25">
      <c r="S31" s="34"/>
      <c r="T31" s="35"/>
      <c r="U31" s="35"/>
      <c r="V31" s="35"/>
      <c r="W31" s="35"/>
    </row>
    <row r="32" spans="19:23" ht="23.25">
      <c r="S32" s="34"/>
      <c r="T32" s="35"/>
      <c r="U32" s="35"/>
      <c r="V32" s="35"/>
      <c r="W32" s="35"/>
    </row>
    <row r="33" spans="15:17" ht="15">
      <c r="O33" s="2"/>
      <c r="P33" s="2"/>
      <c r="Q33" s="2"/>
    </row>
    <row r="34" spans="15:17" ht="15">
      <c r="O34" s="2"/>
      <c r="P34" s="2"/>
      <c r="Q34" s="2"/>
    </row>
    <row r="35" spans="15:17" ht="15">
      <c r="O35" s="2"/>
      <c r="P35" s="2"/>
      <c r="Q35" s="2"/>
    </row>
    <row r="36" spans="15:17" ht="15">
      <c r="O36" s="2"/>
      <c r="P36" s="2"/>
      <c r="Q36" s="2"/>
    </row>
    <row r="37" spans="15:17" ht="15">
      <c r="O37" s="2"/>
      <c r="P37" s="2"/>
      <c r="Q37" s="2"/>
    </row>
    <row r="38" spans="15:17" ht="15">
      <c r="O38" s="2"/>
      <c r="P38" s="2"/>
      <c r="Q38" s="2"/>
    </row>
    <row r="39" spans="15:17" ht="15">
      <c r="O39" s="2"/>
      <c r="P39" s="2"/>
      <c r="Q39" s="2"/>
    </row>
  </sheetData>
  <sheetProtection/>
  <mergeCells count="1">
    <mergeCell ref="E25:G25"/>
  </mergeCells>
  <hyperlinks>
    <hyperlink ref="E25" r:id="rId1" display="www.pv.lv"/>
  </hyperlinks>
  <printOptions horizontalCentered="1"/>
  <pageMargins left="0.2362204724409449" right="0" top="1.3385826771653544" bottom="0.35433070866141736" header="0.3937007874015748" footer="0.3937007874015748"/>
  <pageSetup fitToHeight="1" fitToWidth="1" horizontalDpi="600" verticalDpi="600" orientation="landscape" paperSize="8" r:id="rId3"/>
  <headerFooter alignWithMargins="0">
    <oddHeader>&amp;R&amp;"-,Bold"&amp;20Kagusuuna sõiduplaan
Kehtib alates 25. märtsist 2018</oddHeader>
  </headerFooter>
  <ignoredErrors>
    <ignoredError sqref="A5:B5" numberStoredAsText="1"/>
    <ignoredError sqref="W19 T19:U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Elektriraudtee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Kaareste</dc:creator>
  <cp:keywords/>
  <dc:description/>
  <cp:lastModifiedBy>Ronnie Kongo</cp:lastModifiedBy>
  <cp:lastPrinted>2017-12-08T11:53:19Z</cp:lastPrinted>
  <dcterms:created xsi:type="dcterms:W3CDTF">2013-10-29T09:32:51Z</dcterms:created>
  <dcterms:modified xsi:type="dcterms:W3CDTF">2018-04-09T11:44:06Z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