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Ulvi\Documents\Arenduse arvutist\ARENGUKAVA\Arengukava analüüs 2019\Lõplik materjal\"/>
    </mc:Choice>
  </mc:AlternateContent>
  <xr:revisionPtr revIDLastSave="0" documentId="13_ncr:1_{CF7A29FD-5116-4F5B-9A56-1570AFF6072A}" xr6:coauthVersionLast="43" xr6:coauthVersionMax="43" xr10:uidLastSave="{00000000-0000-0000-0000-000000000000}"/>
  <bookViews>
    <workbookView xWindow="-120" yWindow="-120" windowWidth="29040" windowHeight="15840" firstSheet="3" activeTab="3" xr2:uid="{00000000-000D-0000-FFFF-FFFF00000000}"/>
  </bookViews>
  <sheets>
    <sheet name="Ettevõtlus ja turism" sheetId="3" state="hidden" r:id="rId1"/>
    <sheet name="Tervishoid ja sotsiaalabi" sheetId="4" state="hidden" r:id="rId2"/>
    <sheet name="Elukeskkond" sheetId="5" state="hidden" r:id="rId3"/>
    <sheet name="KOV juhtimine" sheetId="6" r:id="rId4"/>
    <sheet name="Leht1" sheetId="8" r:id="rId5"/>
    <sheet name="Maakasutus ja planeeringud" sheetId="7" state="hidden"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4" i="6" l="1"/>
  <c r="F140" i="6"/>
  <c r="F141" i="6"/>
  <c r="C141" i="6"/>
  <c r="D141" i="6"/>
  <c r="E141" i="6"/>
  <c r="C74" i="6"/>
  <c r="G79" i="6"/>
  <c r="G118" i="6"/>
  <c r="F138" i="6"/>
  <c r="B140" i="6" l="1"/>
  <c r="B44" i="6"/>
  <c r="B141" i="6" s="1"/>
  <c r="G141" i="6" s="1"/>
  <c r="C140" i="6" l="1"/>
  <c r="G59" i="6"/>
  <c r="E140" i="6" l="1"/>
  <c r="D140" i="6"/>
  <c r="G94" i="6"/>
  <c r="G96" i="6"/>
  <c r="G100" i="6"/>
  <c r="C115" i="6"/>
  <c r="D115" i="6"/>
  <c r="E115" i="6"/>
  <c r="F115" i="6"/>
  <c r="B115" i="6"/>
  <c r="G106" i="6"/>
  <c r="G57" i="6" l="1"/>
  <c r="G58" i="6"/>
  <c r="G38" i="6"/>
  <c r="B138" i="6"/>
  <c r="B130" i="6"/>
  <c r="F130" i="6"/>
  <c r="G125" i="6"/>
  <c r="G124" i="6"/>
  <c r="G123" i="6"/>
  <c r="G122" i="6"/>
  <c r="G121" i="6"/>
  <c r="G120" i="6"/>
  <c r="C130" i="6"/>
  <c r="D130" i="6"/>
  <c r="E130" i="6"/>
  <c r="G133" i="6"/>
  <c r="G134" i="6"/>
  <c r="G135" i="6"/>
  <c r="G137" i="6"/>
  <c r="C138" i="6"/>
  <c r="D138" i="6"/>
  <c r="E138" i="6"/>
  <c r="F74" i="6"/>
  <c r="D74" i="6"/>
  <c r="E74" i="6"/>
  <c r="B74" i="6"/>
  <c r="D47" i="6"/>
  <c r="G90" i="6"/>
  <c r="G92" i="6"/>
  <c r="G108" i="6"/>
  <c r="G111" i="6"/>
  <c r="G113" i="6"/>
  <c r="G69" i="6"/>
  <c r="G67" i="6"/>
  <c r="G65" i="6"/>
  <c r="G63" i="6"/>
  <c r="G62" i="6"/>
  <c r="G55" i="6"/>
  <c r="G50" i="6"/>
  <c r="G52" i="6" s="1"/>
  <c r="C52" i="6"/>
  <c r="D52" i="6"/>
  <c r="E52" i="6"/>
  <c r="F52" i="6"/>
  <c r="B52" i="6"/>
  <c r="G9" i="6"/>
  <c r="B10" i="6"/>
  <c r="B15" i="6"/>
  <c r="F47" i="6"/>
  <c r="G44" i="6"/>
  <c r="G42" i="6"/>
  <c r="G40" i="6"/>
  <c r="G36" i="6"/>
  <c r="G33" i="6"/>
  <c r="G31" i="6"/>
  <c r="G29" i="6"/>
  <c r="G27" i="6"/>
  <c r="G25" i="6"/>
  <c r="G24" i="6"/>
  <c r="G22" i="6"/>
  <c r="G20" i="6"/>
  <c r="G19" i="6"/>
  <c r="G18" i="6"/>
  <c r="G14" i="6"/>
  <c r="G13" i="6"/>
  <c r="G8" i="6"/>
  <c r="G7" i="6"/>
  <c r="G5" i="6"/>
  <c r="F15" i="6"/>
  <c r="E15" i="6"/>
  <c r="D15" i="6"/>
  <c r="C15" i="6"/>
  <c r="G64" i="6"/>
  <c r="A18" i="6"/>
  <c r="G138" i="6" l="1"/>
  <c r="G15" i="6"/>
  <c r="G140" i="6"/>
  <c r="G10" i="6"/>
  <c r="G130" i="6"/>
  <c r="G77" i="6"/>
  <c r="G85" i="6"/>
  <c r="G81" i="6"/>
  <c r="G83" i="6"/>
  <c r="G88" i="6"/>
  <c r="G86" i="6"/>
  <c r="G72" i="6"/>
  <c r="G74" i="6" s="1"/>
  <c r="C10" i="6"/>
  <c r="D10" i="6"/>
  <c r="D139" i="6" s="1"/>
  <c r="E10" i="6"/>
  <c r="F10" i="6"/>
  <c r="F139" i="6" s="1"/>
  <c r="G115" i="6" l="1"/>
  <c r="B10" i="8"/>
  <c r="C10" i="8" s="1"/>
  <c r="C12" i="8" s="1"/>
  <c r="A46" i="6" l="1"/>
  <c r="A45" i="6"/>
  <c r="E47" i="6"/>
  <c r="E139" i="6" s="1"/>
  <c r="C47" i="6" l="1"/>
  <c r="C139" i="6" s="1"/>
  <c r="G45" i="6"/>
  <c r="G46" i="6"/>
  <c r="B47" i="6"/>
  <c r="B139" i="6" s="1"/>
  <c r="G47" i="6" l="1"/>
  <c r="G13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tc={7539B7A2-4E53-4952-B8CB-BC118C4FFAC2}</author>
  </authors>
  <commentList>
    <comment ref="A71" authorId="0" shapeId="0" xr:uid="{00000000-0006-0000-0500-00000A000000}">
      <text>
        <t>[Lõimkommentaar]
Teie Exceli versioon võimaldab teil seda lõimkommentaari lugeda, ent kõik sellesse tehtud muudatused eemaldatakse, kui fail avatakse Exceli uuemas versioonis. Lisateavet leiate siit: https://go.microsoft.com/fwlink/?linkid=870924.
Kommentaar:
    Setomaa Halduse eelarvestrateegiasse tõsta</t>
      </text>
    </comment>
  </commentList>
</comments>
</file>

<file path=xl/sharedStrings.xml><?xml version="1.0" encoding="utf-8"?>
<sst xmlns="http://schemas.openxmlformats.org/spreadsheetml/2006/main" count="422" uniqueCount="243">
  <si>
    <t>Haridus</t>
  </si>
  <si>
    <t>Maksumus</t>
  </si>
  <si>
    <t>Finantseerimise allikas</t>
  </si>
  <si>
    <t>Vastutav</t>
  </si>
  <si>
    <t>Värska Lasteaia õueala väljaarendamine
 (haljastusprojekti koostamine ja elluviimine, õuemajade rekonstrueerimine, õuesõppe majade väljaehitamine ja sisustamine, mänguväljaku atraktsioonide rekonstrueerimine, loodusõpperaja rajamine, metsaparginurga loomine)</t>
  </si>
  <si>
    <t>Ettevõtlus ja turism</t>
  </si>
  <si>
    <t>Tervishoid ja sotsiaalabi</t>
  </si>
  <si>
    <t>Elukeskkond</t>
  </si>
  <si>
    <t>Värska Gümnaasiumi võimlakorpuse rekonstrueerimine (fassaadi remont, sisemine remont, katuse renoveerimine)</t>
  </si>
  <si>
    <t>Värska gümnaasium</t>
  </si>
  <si>
    <t>Värska Muusikakooli renoveerimine</t>
  </si>
  <si>
    <t>SAP, EST-LAT</t>
  </si>
  <si>
    <t>Värska sadama 
ehitus</t>
  </si>
  <si>
    <t>Värska 
promenaadi ehitamine</t>
  </si>
  <si>
    <t>KOV juhtimine</t>
  </si>
  <si>
    <t>Maakasutus ja planeeringud</t>
  </si>
  <si>
    <t>Arendusprojektid</t>
  </si>
  <si>
    <t>Miljööväärtuslike 
alade arendamise, säilitamise ja taastamise toetamine</t>
  </si>
  <si>
    <t>Teostatakse 
vastavalt võimalusele</t>
  </si>
  <si>
    <t>Värska-Saatse 
maantee mustkatte alla viimine ja ettevõtluseks vajalike teelõikude rajamine</t>
  </si>
  <si>
    <t>SA KIK, 
OÜ Verska Calor</t>
  </si>
  <si>
    <t>Matsurisse 
imbväljaku rajamine</t>
  </si>
  <si>
    <t>Vallaeelarve</t>
  </si>
  <si>
    <t>Vallavalitsuse 
liige majandusküsimustes</t>
  </si>
  <si>
    <t>Maanõunik</t>
  </si>
  <si>
    <t>Vallateede 
munitsipaliseerimine</t>
  </si>
  <si>
    <t>Vallavalitsuse 
liige majandusküsimustes, Maanõunik</t>
  </si>
  <si>
    <t>Vallaeelarve, Fondid</t>
  </si>
  <si>
    <t>Vallavalitsuse 
liige majandusküsimustes, Abivallavanem</t>
  </si>
  <si>
    <t>Meremäe külastuskeskuse 
projekteerimine ja ehitamine</t>
  </si>
  <si>
    <t>Mikitamäe kooli klasside remontimine</t>
  </si>
  <si>
    <t xml:space="preserve">Vabadussõja mälestusmärgi püstitamine ja 
pargi rajamine </t>
  </si>
  <si>
    <t xml:space="preserve">Randumissildade 
ja paatide vettelaskmise kohtade ehitus </t>
  </si>
  <si>
    <t xml:space="preserve">Matkaradade ehitamine ja parendamine
</t>
  </si>
  <si>
    <t>Ranna- ja puhkealade arendamine (Obinitsa, Värska, Mikitamäe)</t>
  </si>
  <si>
    <t>Meremäe vaatetorni 
ala arendus</t>
  </si>
  <si>
    <t>Tsässonate korrastamine</t>
  </si>
  <si>
    <t>Hoolekandeasutuste parendamine</t>
  </si>
  <si>
    <t>Perearstikeskuste parendamine</t>
  </si>
  <si>
    <t>Kergliiklustee 
rajamine + tänavavalgustus (STM-Verhulitsa, Saatse)</t>
  </si>
  <si>
    <t>EST-RUS, Maanteeamet, 
Setomaa vald</t>
  </si>
  <si>
    <t>Tänavavalgustuse
 rajamine küladesse</t>
  </si>
  <si>
    <t>Setomaa valla 
tänavavalgustuse rekonstrueerimine</t>
  </si>
  <si>
    <t xml:space="preserve">Munitsipaalkorterite remont </t>
  </si>
  <si>
    <t>Päikeseelektrijaamade 
arendamine</t>
  </si>
  <si>
    <t>Veevõtukohtade väljaehitamine</t>
  </si>
  <si>
    <t>Obinitsa lipuväljaku parendamine</t>
  </si>
  <si>
    <t>Kalmistute registrite
 rakendamine</t>
  </si>
  <si>
    <t>Biolagunevate 
jäätmete komposteerimise väljakute  rajamine</t>
  </si>
  <si>
    <t>Setomaa  VV, SA KIK</t>
  </si>
  <si>
    <t>Setomaa VV, SA KIK</t>
  </si>
  <si>
    <t>Riigieelarve, Setomaa VV</t>
  </si>
  <si>
    <t>EAS, Setomaa VV</t>
  </si>
  <si>
    <t>Valla üldplaneeringu 
koostamine</t>
  </si>
  <si>
    <t>Setomaa VV</t>
  </si>
  <si>
    <t xml:space="preserve">Värska  kultuurikeskuse 
kino digitaliseerimine, valla kinode arendamine </t>
  </si>
  <si>
    <t>Fondid, Setomaa VV</t>
  </si>
  <si>
    <t>Piiriveere Liider,  Setomaa VV, Kultuuriministeerium</t>
  </si>
  <si>
    <t>Saatse külaplatsi väljaehitamine</t>
  </si>
  <si>
    <t>Setomaa VV, Piiriveere
 Liider, SAP</t>
  </si>
  <si>
    <t>Fondid,  Setomaa VV</t>
  </si>
  <si>
    <t>EAS,  Setomaa VV</t>
  </si>
  <si>
    <t>Arendusspetsialist,
 haldusjuht</t>
  </si>
  <si>
    <t>Vastavalt võimalustele</t>
  </si>
  <si>
    <t>Teeninduspunktide 
ruumilise baasi arendamine, inventari soetamine</t>
  </si>
  <si>
    <t xml:space="preserve">Värska aleviku 
haljastusprojekti koostamine </t>
  </si>
  <si>
    <t>Valla planeeringud</t>
  </si>
  <si>
    <t>Lagunemisohtlike 
hoonete likvideerimine (elukeskkond)</t>
  </si>
  <si>
    <t>Kauplemiskohtade rajamine</t>
  </si>
  <si>
    <t>SAP, Setomaa VV</t>
  </si>
  <si>
    <t>SAP, KIK, Setomaa VV</t>
  </si>
  <si>
    <t>f</t>
  </si>
  <si>
    <t>EST-LAT-RUS, EAS, 
 Setomaa VV</t>
  </si>
  <si>
    <t xml:space="preserve"> Setomaa VV</t>
  </si>
  <si>
    <t>EAS, Kaitseministeerium, 
 Setomaa VV</t>
  </si>
  <si>
    <t>EST-RUS,  Setomaa VV</t>
  </si>
  <si>
    <t xml:space="preserve"> Setomaa VV, 
Piiriveere Liider, EAS</t>
  </si>
  <si>
    <t>MTÜ Kalanduspiirkonna 
Arendajate kogu,  SA KIK, SAP</t>
  </si>
  <si>
    <t xml:space="preserve"> Setomaa VV, 
Piiriveere Liider, SAP</t>
  </si>
  <si>
    <t>Üle valla toimivad rattalaenutuspunktid.</t>
  </si>
  <si>
    <t>Piiriveere Liider, Setomaa VV</t>
  </si>
  <si>
    <t>Setomaa Liit, Muuseumid</t>
  </si>
  <si>
    <t>Valla haldusjuht</t>
  </si>
  <si>
    <t>Obinitsa muuseum</t>
  </si>
  <si>
    <t xml:space="preserve"> Setomaa VV, SA KIK</t>
  </si>
  <si>
    <t>EST-RUS, Maanteeamet, 
 Setomaa VV</t>
  </si>
  <si>
    <t>SA Kredex,  Setomaa VV</t>
  </si>
  <si>
    <t xml:space="preserve"> Setomaa VV, fondid</t>
  </si>
  <si>
    <t>KIK, PEA,  Setomaa VV</t>
  </si>
  <si>
    <t xml:space="preserve">Valla majandusspetsialist </t>
  </si>
  <si>
    <t>Meremäe õpetajate 
maja renoveerimine</t>
  </si>
  <si>
    <t>Setomaa VV, Fondid</t>
  </si>
  <si>
    <t>Valla ehitus
spetsialist</t>
  </si>
  <si>
    <t>SAP, Setomaa VV, Fondid</t>
  </si>
  <si>
    <t>KIK, Setomaa VV</t>
  </si>
  <si>
    <t>Setomaa VV, 
erinevad fondid</t>
  </si>
  <si>
    <t>Investeering</t>
  </si>
  <si>
    <t>Valla arendusspetsialist</t>
  </si>
  <si>
    <t xml:space="preserve"> Setomaa VV, 
Euroopa Liidu fondid</t>
  </si>
  <si>
    <t>Setomaa VV, Riigipoolne toetus</t>
  </si>
  <si>
    <t>Setomaa VV, 
Riigipoolne toetus</t>
  </si>
  <si>
    <t>Planeeringute-
 ja arenguosakond</t>
  </si>
  <si>
    <t>KIK, OÜ  Katel, 
Setomaa VV</t>
  </si>
  <si>
    <t>OÜ Katel</t>
  </si>
  <si>
    <t>Kaldteede ehitus puuetega inimestele 
avalike teenuste  kättesaadavuse parendamiseks</t>
  </si>
  <si>
    <t>Valla Sotsiaal
osakond</t>
  </si>
  <si>
    <t>Valla sotsiaal
osakond</t>
  </si>
  <si>
    <t>Luhamaa Külakeskuse projekteerimine ja ehitamine</t>
  </si>
  <si>
    <t>SAP, Setomaa VV, fondid</t>
  </si>
  <si>
    <t>Lasteaedade inventari ja 
mänguväljakute kaasajastamine</t>
  </si>
  <si>
    <t>Vastavalt 
nõudlusele
ja võimalustele</t>
  </si>
  <si>
    <t>Värska laululava ehitus</t>
  </si>
  <si>
    <t>Tervisespordikeskusele 
lumekahuri soetamine, rajahooldusvahendite soetamine, erinevate tegevuste mitmekesistamine raja juures (discgolfi raja ja kelgumäe rajamine)</t>
  </si>
  <si>
    <t>Värska külastuskeskus</t>
  </si>
  <si>
    <t xml:space="preserve">Leiega koos </t>
  </si>
  <si>
    <t>Värska külastuskeskuse 
maa-alale Põhjalaagri püsinäituse kujundamine II etapp</t>
  </si>
  <si>
    <t>45000
10000</t>
  </si>
  <si>
    <t>20000
10000</t>
  </si>
  <si>
    <t>Visuaalsete vallaruumi rikastavate kujunduselementide rajamine</t>
  </si>
  <si>
    <t>Raul</t>
  </si>
  <si>
    <t xml:space="preserve">
4000
1000</t>
  </si>
  <si>
    <t>Vastavalt
 võimalustele</t>
  </si>
  <si>
    <t>SetomaaVV, SAP,KOP</t>
  </si>
  <si>
    <t xml:space="preserve">
60000</t>
  </si>
  <si>
    <t>310000
100000</t>
  </si>
  <si>
    <t>100000
100000</t>
  </si>
  <si>
    <t xml:space="preserve">
15000</t>
  </si>
  <si>
    <t>Mikitamäe ÜVK  II etapp</t>
  </si>
  <si>
    <t>118000
140000</t>
  </si>
  <si>
    <t>Mikitamäe teeninduspunkti rekonstrueerimine</t>
  </si>
  <si>
    <t xml:space="preserve">Kalmistute kiviaedade 
rekonstrueerimine, kraavide puhastamine 
</t>
  </si>
  <si>
    <t>Valla
videovalve paigaldamine 
ja täiendamine</t>
  </si>
  <si>
    <t>Setomaa koolide inventari uuendamine</t>
  </si>
  <si>
    <t>Värska Ekstreempargi ehitustööd 
 (WC, esik, garderoob, valgustus)</t>
  </si>
  <si>
    <t>Mikitamäe Noortekeskuse ventilatsioonisüsteemi ehitamine</t>
  </si>
  <si>
    <t>Vastutus</t>
  </si>
  <si>
    <t>??</t>
  </si>
  <si>
    <t>Va+A4:I12lla teede 
ehitus (s.h. bussiootepaviljonide ehitamine)</t>
  </si>
  <si>
    <t>Riigieelarve
Setomaa VV</t>
  </si>
  <si>
    <t>PRIA, Setomaa
Vallavalitsus</t>
  </si>
  <si>
    <t>EST-RUS
Setomaa VV</t>
  </si>
  <si>
    <t>Setomaa VV
majandusspetsialist</t>
  </si>
  <si>
    <t>Setomaa VV
arendusspetsialist</t>
  </si>
  <si>
    <t>Setomaa VV
haldusjuht</t>
  </si>
  <si>
    <t xml:space="preserve"> Setomaa VV
arendusspetsialist</t>
  </si>
  <si>
    <t>Piiriveere Liider,
 Setomaa VV</t>
  </si>
  <si>
    <t>EAS,  
Setomaa VV</t>
  </si>
  <si>
    <t>Fondid, 
Setomaa VV</t>
  </si>
  <si>
    <t>SetomaaVV, 
SAP,KOP</t>
  </si>
  <si>
    <t xml:space="preserve"> Setomaa VV
majandusspetsialist</t>
  </si>
  <si>
    <t xml:space="preserve"> Setomaa VV
haldusjuht</t>
  </si>
  <si>
    <t>Mikitamäe ühisveevärgi ja  -kanalisatsiooni   II etapp</t>
  </si>
  <si>
    <t>SAP, EST-RUS
Setomaa VV</t>
  </si>
  <si>
    <t>Setomaa VV 
spordispetsialist</t>
  </si>
  <si>
    <t>SetomaaVV
Värska gümnaasium</t>
  </si>
  <si>
    <t>Värska Muusikakool</t>
  </si>
  <si>
    <t>Setomaa VV 
ehitusspetsialist</t>
  </si>
  <si>
    <t>Kooli direktorid</t>
  </si>
  <si>
    <t>Meremäe Kool</t>
  </si>
  <si>
    <t>Setomaa VV,
Lasteaiad</t>
  </si>
  <si>
    <t>Renoveeritakse
 koos kooli-
hoonega</t>
  </si>
  <si>
    <t>Kõik kokku</t>
  </si>
  <si>
    <t>Setomaa VV, Kredex,
Fondid</t>
  </si>
  <si>
    <t>Värska Gümnaasiumi hoone rekonstrueerimisprojekti koostamine ja rekonstrueerimine (panduste remont, keldri soojustamine, õppekorpuse värvimine, küttesüsteemi renoveerimine, akende ja uste vahetus, fassaadi remont, elektrisüsteemi uuendamine, tarbevee torustiku vahetus, ventilatsiooni paigaldamine, katuse renoveerimine ja soojustamine)</t>
  </si>
  <si>
    <t>Setomaa VV 
majandusspetsialist</t>
  </si>
  <si>
    <t>Valla garaažide renoveerimine</t>
  </si>
  <si>
    <t>Meremäe koolimaja fassaadi, välisseinte remont</t>
  </si>
  <si>
    <t>Setomaa VV, Riigi toetus</t>
  </si>
  <si>
    <t>Valla videovalve paigaldamine 
ja täiendamine</t>
  </si>
  <si>
    <t>Setomaa VV, 
Euroopa Liidu fondid</t>
  </si>
  <si>
    <t>Meremäe vee- ja kanalisatsioonivõrgu laiendamine lääne suunas Lõivekese, Metsa, Kuusiku ja Piirisaare kinnistuteni</t>
  </si>
  <si>
    <t>MTÜ Peipsi Kalanduspiirkonna Arendajate Kogu,  SA KIK, SAP</t>
  </si>
  <si>
    <t>Matkaradade ehitamine ja parendamine</t>
  </si>
  <si>
    <t>Värska sadama ehitus</t>
  </si>
  <si>
    <t>Üle valla toimivad rattalaenutuspunktid</t>
  </si>
  <si>
    <t>Kergliiklustee rajamine + tänavavalgustus (STM-Verhulitsa, Saatse)</t>
  </si>
  <si>
    <t>Värska külastuskeskuse maa-alale Põhjalaagri püsinäituse kujundamine II etapp</t>
  </si>
  <si>
    <t>Majandus- ja arendusosakond</t>
  </si>
  <si>
    <t>omafinantseering</t>
  </si>
  <si>
    <t>toetus</t>
  </si>
  <si>
    <t>Setomaa VV
arendusspetsialist
 haldusjuht</t>
  </si>
  <si>
    <t>Setomaa VV
sotsiaalosakond</t>
  </si>
  <si>
    <t>Kalmistute registrite  rakendamine</t>
  </si>
  <si>
    <t>Päikeseelektrijaamade arendamine</t>
  </si>
  <si>
    <t>Meremäe vaatetorni ala arendus</t>
  </si>
  <si>
    <t>Valla teede 
ehitus (sh bussiootepaviljonide ehitamine)</t>
  </si>
  <si>
    <t>Tänavavalgustuse  rajamine küladesse</t>
  </si>
  <si>
    <t>Paloveere (Leppoja) talu renoveerimine</t>
  </si>
  <si>
    <t>SAP, Setomaa VV, KULKA</t>
  </si>
  <si>
    <t>PRIA, Setomaa VV, Fondid</t>
  </si>
  <si>
    <t>Setomaa VV
haridus- ja kultuuriosakond</t>
  </si>
  <si>
    <t>Vastavalt võimalusele</t>
  </si>
  <si>
    <t>Vastavalt 
võimalustele</t>
  </si>
  <si>
    <t>Värska promenaadi ehitamine</t>
  </si>
  <si>
    <t>Mikitamäe teeninduspunkti tuletõkkeuste rekonstrueerimine</t>
  </si>
  <si>
    <t>MTÜ Tobrova tsässon</t>
  </si>
  <si>
    <t>KIK, OÜ Setomaa Haldus, Setomaa VV</t>
  </si>
  <si>
    <t>Setomaa hooldekodus läbi peremaja ehituse teenuste tõstmine</t>
  </si>
  <si>
    <t>Setomaa VV, CO2</t>
  </si>
  <si>
    <t>Setomaa hooldekodu, Setomaa VV</t>
  </si>
  <si>
    <t>Setomaa VV haldusjuht</t>
  </si>
  <si>
    <t>Setomaa VV
spordipetsialist</t>
  </si>
  <si>
    <t xml:space="preserve"> Setomaa VV,
Setomaa muuseum</t>
  </si>
  <si>
    <t>Setomaa VV
arendusspetsialist,
haldusjuht</t>
  </si>
  <si>
    <t xml:space="preserve"> Setomaa VV, Piiriveere
 Liider, RTK</t>
  </si>
  <si>
    <t>EST-LAT, Setomaa VV</t>
  </si>
  <si>
    <t>Setomaa VV arendusspetsialist</t>
  </si>
  <si>
    <t>Setomaa VV, MATA</t>
  </si>
  <si>
    <t>Setomaa VV
majandus- ja arendusosakond</t>
  </si>
  <si>
    <t>Värska 
Noortekeskus, Setomaa VV majandusspetsialist</t>
  </si>
  <si>
    <t>PRIA, SAP, RTK</t>
  </si>
  <si>
    <t>Värska
Noortekeskus</t>
  </si>
  <si>
    <t>Setomaa Muuseumid</t>
  </si>
  <si>
    <t>Muusikaliseks huvitegevuseks vajalike ruumide, võimaluste ja vahendite tagamine Meremäel ja Mikitamäel</t>
  </si>
  <si>
    <t>Setomaa VV
RTK</t>
  </si>
  <si>
    <t>Terviseradade  ja spordiplatside arendamine,
 spordiinventari soetamine, Mikitamäe staadioni projekteerimine ja rekonstrueerimine</t>
  </si>
  <si>
    <r>
      <t>Värska Lasteaia hoone 
rekonstrueerimine (</t>
    </r>
    <r>
      <rPr>
        <sz val="11"/>
        <color rgb="FF0070C0"/>
        <rFont val="Calibri"/>
        <family val="2"/>
        <scheme val="minor"/>
      </rPr>
      <t>hoone vundamendi soojustamine</t>
    </r>
    <r>
      <rPr>
        <sz val="11"/>
        <color theme="1"/>
        <rFont val="Calibri"/>
        <family val="2"/>
        <charset val="186"/>
        <scheme val="minor"/>
      </rPr>
      <t xml:space="preserve">, </t>
    </r>
    <r>
      <rPr>
        <sz val="11"/>
        <color rgb="FF0070C0"/>
        <rFont val="Calibri"/>
        <family val="2"/>
        <scheme val="minor"/>
      </rPr>
      <t>nõutud tuletõkkesektsiooni projekteerimine ja väljaehitamine</t>
    </r>
    <r>
      <rPr>
        <sz val="11"/>
        <color theme="1"/>
        <rFont val="Calibri"/>
        <family val="2"/>
        <charset val="186"/>
        <scheme val="minor"/>
      </rPr>
      <t xml:space="preserve">, </t>
    </r>
    <r>
      <rPr>
        <sz val="11"/>
        <color rgb="FF0070C0"/>
        <rFont val="Calibri"/>
        <family val="2"/>
        <scheme val="minor"/>
      </rPr>
      <t xml:space="preserve">uue katla soetamine, </t>
    </r>
    <r>
      <rPr>
        <sz val="11"/>
        <color theme="1"/>
        <rFont val="Calibri"/>
        <family val="2"/>
        <charset val="186"/>
        <scheme val="minor"/>
      </rPr>
      <t xml:space="preserve"> katusealuse soojustamine, ventilatsiooni rekonstrueerimine, ventileeritud kuivatusruumide väljaehitamine)</t>
    </r>
  </si>
  <si>
    <t>Avalik kord ja julgeolek</t>
  </si>
  <si>
    <t>Tuletõrje veevõtukohtade korrastamine</t>
  </si>
  <si>
    <t>Luikjärve talu renoveerimine (EST-LAT UNESCO turismiprojekt)</t>
  </si>
  <si>
    <t>Keskkonnakaitse</t>
  </si>
  <si>
    <t>Elamu- ja kommunaalmajandus</t>
  </si>
  <si>
    <t>Värska aleviku haljastusprojekti koostamine</t>
  </si>
  <si>
    <t>Lagunemisohtlike 
hoonete likvideerimine</t>
  </si>
  <si>
    <t>Vaba aeg, kultuur ja religioon</t>
  </si>
  <si>
    <t>OÜ Setomaa Haldus</t>
  </si>
  <si>
    <t>Setomaa
Kultuurikeskus</t>
  </si>
  <si>
    <t>Setomaa Kultuurikeskus</t>
  </si>
  <si>
    <t>Värska Talumuuseumi lauda ja heinaküüni katuse renoveerimine</t>
  </si>
  <si>
    <t>Värska Talumuuseumi rehealuse vilja- ja linateemalise ekspositsiooni kaasajastamine ning Setomaale omaste hoonetüüpide makettide loomine</t>
  </si>
  <si>
    <t>Värska Talumuuseumi 
püsiekspositsiooni täiendamine</t>
  </si>
  <si>
    <t>Obinitsa muuseumi rekonstrueerimine ja püsiekspositsiooni uuendamine</t>
  </si>
  <si>
    <t>SAP,  Setomaa VV</t>
  </si>
  <si>
    <t>Saatse Muuseumi hoone rekonstrueerimine ja püsiekspositsiooni uuendamine</t>
  </si>
  <si>
    <t>Setomaa Muuseumide mänguväljakute väljaehitamine</t>
  </si>
  <si>
    <t xml:space="preserve">Värska Talumuuseumi 
sepikoja rekonstrueerimine </t>
  </si>
  <si>
    <t>SA Terviserajad, 
Regionaalsete Tervisespordikeskuste programm</t>
  </si>
  <si>
    <r>
      <t xml:space="preserve">Seto Tsäimaja rekonstrueerimine </t>
    </r>
    <r>
      <rPr>
        <sz val="11"/>
        <color rgb="FF0070C0"/>
        <rFont val="Calibri"/>
        <family val="2"/>
        <scheme val="minor"/>
      </rPr>
      <t>(katus, küttesüsteem)</t>
    </r>
  </si>
  <si>
    <r>
      <t>Värska ANK’i hoone 
renoveerimisprojekti koostamine ja renoveerimine (fassaadi soojustamine,</t>
    </r>
    <r>
      <rPr>
        <sz val="11"/>
        <color rgb="FF0070C0"/>
        <rFont val="Calibri"/>
        <family val="2"/>
        <scheme val="minor"/>
      </rPr>
      <t xml:space="preserve"> hoone laiendamine maa peale</t>
    </r>
    <r>
      <rPr>
        <sz val="11"/>
        <color theme="1"/>
        <rFont val="Calibri"/>
        <family val="2"/>
        <charset val="186"/>
        <scheme val="minor"/>
      </rPr>
      <t>,eraldi küttesüsteemi väljaehitamine,</t>
    </r>
    <r>
      <rPr>
        <sz val="11"/>
        <color rgb="FF0070C0"/>
        <rFont val="Calibri"/>
        <family val="2"/>
        <scheme val="minor"/>
      </rPr>
      <t xml:space="preserve"> elektrisüsteemi rekonstrueerimine,</t>
    </r>
    <r>
      <rPr>
        <sz val="11"/>
        <color theme="1"/>
        <rFont val="Calibri"/>
        <family val="2"/>
        <charset val="186"/>
        <scheme val="minor"/>
      </rPr>
      <t xml:space="preserve"> siseruumide renoveerimine, katuse vahetus)</t>
    </r>
  </si>
  <si>
    <t>SETOMAA VALLA INVESTEERINGUTE KAVA 2019-2023</t>
  </si>
  <si>
    <t>„Setomaa valla arengukava 2019-2028“ 
 LISA 1 Investeeringute kava</t>
  </si>
  <si>
    <t>Kalmistute kiviaedade 
rekonstrueerimine, kraavide puhastamine</t>
  </si>
  <si>
    <t>Vasavalt võimalustele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</si>
</sst>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sz val="11"/>
      <color theme="1"/>
      <name val="Calibri"/>
      <family val="2"/>
      <charset val="186"/>
      <scheme val="minor"/>
    </font>
    <font>
      <b/>
      <u/>
      <sz val="14"/>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sz val="11"/>
      <color rgb="FFFF0000"/>
      <name val="Calibri"/>
      <family val="2"/>
      <scheme val="minor"/>
    </font>
    <font>
      <sz val="11"/>
      <color theme="1"/>
      <name val="Calibri"/>
      <family val="2"/>
      <scheme val="minor"/>
    </font>
    <font>
      <strike/>
      <sz val="11"/>
      <color rgb="FFFF0000"/>
      <name val="Calibri"/>
      <family val="2"/>
      <scheme val="minor"/>
    </font>
    <font>
      <strike/>
      <sz val="11"/>
      <color rgb="FFFF0000"/>
      <name val="Calibri"/>
      <family val="2"/>
      <charset val="186"/>
      <scheme val="minor"/>
    </font>
    <font>
      <sz val="8"/>
      <name val="Calibri"/>
      <family val="2"/>
      <charset val="186"/>
      <scheme val="minor"/>
    </font>
    <font>
      <sz val="11"/>
      <color rgb="FF0070C0"/>
      <name val="Calibri"/>
      <family val="2"/>
      <scheme val="minor"/>
    </font>
    <font>
      <sz val="11"/>
      <color rgb="FF0070C0"/>
      <name val="Calibri"/>
      <family val="2"/>
      <charset val="186"/>
      <scheme val="minor"/>
    </font>
    <font>
      <strike/>
      <sz val="11"/>
      <name val="Calibri"/>
      <family val="2"/>
      <charset val="186"/>
      <scheme val="minor"/>
    </font>
    <font>
      <sz val="14"/>
      <name val="Times New Roman"/>
      <family val="1"/>
    </font>
    <font>
      <sz val="12"/>
      <name val="Times New Roman"/>
      <family val="1"/>
    </font>
    <font>
      <strike/>
      <sz val="11"/>
      <color rgb="FF0070C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6337778862885"/>
        <bgColor indexed="64"/>
      </patternFill>
    </fill>
    <fill>
      <patternFill patternType="solid">
        <fgColor theme="4" tint="0.599963377788628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10">
    <xf numFmtId="0" fontId="0" fillId="0" borderId="0" xfId="0"/>
    <xf numFmtId="0" fontId="2" fillId="2" borderId="2" xfId="0" applyFont="1" applyFill="1" applyBorder="1"/>
    <xf numFmtId="0" fontId="0" fillId="2" borderId="3" xfId="0" applyFill="1" applyBorder="1"/>
    <xf numFmtId="0" fontId="0" fillId="2" borderId="4" xfId="0" applyFill="1" applyBorder="1"/>
    <xf numFmtId="0" fontId="1" fillId="0" borderId="1" xfId="0" applyFont="1" applyBorder="1"/>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xf numFmtId="0" fontId="0" fillId="3" borderId="1" xfId="0" applyFill="1" applyBorder="1"/>
    <xf numFmtId="3" fontId="0" fillId="0" borderId="1" xfId="0" applyNumberFormat="1" applyBorder="1" applyAlignment="1">
      <alignment vertical="center"/>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ill="1" applyBorder="1" applyAlignment="1">
      <alignment vertical="center" wrapText="1"/>
    </xf>
    <xf numFmtId="3" fontId="0" fillId="0" borderId="0" xfId="0" applyNumberFormat="1"/>
    <xf numFmtId="0" fontId="1" fillId="3" borderId="5" xfId="0" applyFont="1" applyFill="1" applyBorder="1"/>
    <xf numFmtId="3" fontId="0" fillId="0" borderId="1" xfId="0" applyNumberForma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Font="1" applyFill="1" applyBorder="1"/>
    <xf numFmtId="0" fontId="0" fillId="0" borderId="1" xfId="0" applyFill="1" applyBorder="1" applyAlignment="1">
      <alignment wrapText="1"/>
    </xf>
    <xf numFmtId="0" fontId="3" fillId="0" borderId="1" xfId="0" applyFont="1" applyBorder="1" applyAlignment="1">
      <alignment vertical="center"/>
    </xf>
    <xf numFmtId="0" fontId="0" fillId="4" borderId="1" xfId="0" applyFill="1" applyBorder="1" applyAlignment="1">
      <alignment vertical="center"/>
    </xf>
    <xf numFmtId="3" fontId="0" fillId="4" borderId="1" xfId="0" applyNumberFormat="1" applyFill="1" applyBorder="1" applyAlignment="1">
      <alignment vertical="center"/>
    </xf>
    <xf numFmtId="0" fontId="0" fillId="4" borderId="1" xfId="0" applyFill="1" applyBorder="1"/>
    <xf numFmtId="0" fontId="0" fillId="4" borderId="1" xfId="0" applyFill="1" applyBorder="1" applyAlignment="1">
      <alignment vertical="center" wrapText="1"/>
    </xf>
    <xf numFmtId="0" fontId="3" fillId="4" borderId="1" xfId="0" applyFont="1" applyFill="1" applyBorder="1" applyAlignment="1">
      <alignment vertical="center"/>
    </xf>
    <xf numFmtId="0" fontId="3" fillId="0"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4" borderId="1" xfId="0" applyFont="1" applyFill="1" applyBorder="1" applyAlignment="1">
      <alignment vertical="center"/>
    </xf>
    <xf numFmtId="0" fontId="4" fillId="0" borderId="1" xfId="0" applyFont="1" applyFill="1" applyBorder="1" applyAlignment="1">
      <alignment vertical="center"/>
    </xf>
    <xf numFmtId="0" fontId="4" fillId="4" borderId="1" xfId="0" applyFont="1" applyFill="1" applyBorder="1" applyAlignment="1">
      <alignment vertical="center" wrapText="1"/>
    </xf>
    <xf numFmtId="3" fontId="3" fillId="4" borderId="1" xfId="0" applyNumberFormat="1" applyFont="1" applyFill="1" applyBorder="1" applyAlignment="1">
      <alignment vertical="center"/>
    </xf>
    <xf numFmtId="0" fontId="3" fillId="0" borderId="1" xfId="0" applyFont="1" applyFill="1" applyBorder="1"/>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0" fillId="0" borderId="1" xfId="0" applyFill="1" applyBorder="1"/>
    <xf numFmtId="0" fontId="0" fillId="0" borderId="1" xfId="0" applyFont="1" applyFill="1" applyBorder="1" applyAlignment="1">
      <alignment wrapText="1"/>
    </xf>
    <xf numFmtId="3" fontId="4" fillId="0" borderId="1" xfId="0" applyNumberFormat="1" applyFont="1" applyFill="1" applyBorder="1" applyAlignment="1">
      <alignment vertical="center"/>
    </xf>
    <xf numFmtId="0" fontId="0" fillId="4" borderId="1" xfId="0" applyFill="1" applyBorder="1" applyAlignment="1">
      <alignment wrapText="1"/>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wrapText="1"/>
    </xf>
    <xf numFmtId="0" fontId="0" fillId="0" borderId="0" xfId="0" applyAlignment="1">
      <alignment horizontal="center"/>
    </xf>
    <xf numFmtId="0" fontId="0" fillId="2" borderId="1" xfId="0" applyFill="1" applyBorder="1"/>
    <xf numFmtId="0" fontId="5" fillId="3" borderId="1" xfId="0" applyFont="1" applyFill="1" applyBorder="1"/>
    <xf numFmtId="0" fontId="0" fillId="5" borderId="2" xfId="0" applyFill="1" applyBorder="1" applyAlignment="1">
      <alignment wrapText="1"/>
    </xf>
    <xf numFmtId="0" fontId="0" fillId="5" borderId="3" xfId="0" applyFill="1" applyBorder="1" applyAlignment="1">
      <alignment horizontal="center"/>
    </xf>
    <xf numFmtId="0" fontId="0" fillId="5" borderId="3" xfId="0" applyFill="1" applyBorder="1"/>
    <xf numFmtId="0" fontId="0" fillId="5" borderId="4" xfId="0" applyFill="1" applyBorder="1" applyAlignment="1">
      <alignment vertical="center" wrapText="1"/>
    </xf>
    <xf numFmtId="0" fontId="0" fillId="5" borderId="2" xfId="0" applyFill="1" applyBorder="1"/>
    <xf numFmtId="0" fontId="0" fillId="5" borderId="4" xfId="0" applyFill="1" applyBorder="1" applyAlignment="1">
      <alignment wrapText="1"/>
    </xf>
    <xf numFmtId="0" fontId="4" fillId="5" borderId="2" xfId="0" applyFont="1" applyFill="1" applyBorder="1" applyAlignment="1">
      <alignment vertical="center" wrapText="1"/>
    </xf>
    <xf numFmtId="0" fontId="0" fillId="5" borderId="1" xfId="0" applyFill="1" applyBorder="1" applyAlignment="1">
      <alignment wrapText="1"/>
    </xf>
    <xf numFmtId="0" fontId="0" fillId="5" borderId="3" xfId="0" applyFill="1" applyBorder="1" applyAlignment="1">
      <alignment wrapText="1"/>
    </xf>
    <xf numFmtId="0" fontId="0" fillId="5" borderId="1" xfId="0" applyFill="1" applyBorder="1" applyAlignment="1">
      <alignment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xf numFmtId="0" fontId="0" fillId="5" borderId="0" xfId="0" applyFill="1"/>
    <xf numFmtId="3" fontId="0" fillId="5" borderId="3" xfId="0" applyNumberFormat="1" applyFill="1" applyBorder="1" applyAlignment="1">
      <alignment horizontal="center"/>
    </xf>
    <xf numFmtId="0" fontId="0" fillId="6" borderId="1" xfId="0" applyFill="1" applyBorder="1" applyAlignment="1">
      <alignment vertical="center" wrapText="1"/>
    </xf>
    <xf numFmtId="0" fontId="0" fillId="6" borderId="1" xfId="0" applyFill="1" applyBorder="1"/>
    <xf numFmtId="0" fontId="0" fillId="6" borderId="1" xfId="0" applyFill="1" applyBorder="1" applyAlignment="1">
      <alignment horizontal="right" vertical="center" wrapText="1"/>
    </xf>
    <xf numFmtId="0" fontId="3" fillId="5" borderId="2" xfId="0" applyFont="1" applyFill="1" applyBorder="1" applyAlignment="1">
      <alignment vertical="center" wrapText="1"/>
    </xf>
    <xf numFmtId="0" fontId="4" fillId="5" borderId="3"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3" fillId="0" borderId="1" xfId="0" applyFont="1" applyFill="1" applyBorder="1" applyAlignment="1">
      <alignment horizontal="center"/>
    </xf>
    <xf numFmtId="0" fontId="0" fillId="2" borderId="3" xfId="0" applyFill="1" applyBorder="1" applyAlignment="1">
      <alignment horizontal="center"/>
    </xf>
    <xf numFmtId="0" fontId="4" fillId="5" borderId="3" xfId="0" applyFont="1" applyFill="1" applyBorder="1" applyAlignment="1">
      <alignment horizontal="center" vertical="center"/>
    </xf>
    <xf numFmtId="0" fontId="1" fillId="3" borderId="1" xfId="0" applyFont="1" applyFill="1" applyBorder="1" applyAlignment="1">
      <alignment horizontal="center"/>
    </xf>
    <xf numFmtId="0" fontId="0" fillId="5" borderId="0" xfId="0" applyFill="1" applyAlignment="1">
      <alignment horizontal="center"/>
    </xf>
    <xf numFmtId="49" fontId="0" fillId="0" borderId="1" xfId="0" applyNumberFormat="1" applyBorder="1"/>
    <xf numFmtId="0" fontId="0" fillId="0" borderId="1" xfId="0" applyFill="1" applyBorder="1" applyAlignment="1"/>
    <xf numFmtId="3" fontId="4" fillId="0" borderId="1" xfId="0" applyNumberFormat="1" applyFont="1" applyBorder="1" applyAlignment="1">
      <alignment horizontal="center"/>
    </xf>
    <xf numFmtId="3" fontId="0" fillId="0" borderId="1" xfId="0" applyNumberFormat="1" applyFill="1" applyBorder="1" applyAlignment="1">
      <alignment horizontal="center"/>
    </xf>
    <xf numFmtId="0" fontId="0" fillId="0" borderId="1" xfId="0" applyBorder="1" applyAlignment="1"/>
    <xf numFmtId="0" fontId="3"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Fill="1" applyBorder="1" applyAlignment="1">
      <alignment horizontal="center"/>
    </xf>
    <xf numFmtId="0" fontId="4" fillId="0" borderId="1" xfId="0" applyFont="1" applyBorder="1" applyAlignment="1">
      <alignment wrapText="1"/>
    </xf>
    <xf numFmtId="0" fontId="4" fillId="0" borderId="1" xfId="0" applyFont="1" applyFill="1" applyBorder="1" applyAlignment="1">
      <alignment wrapText="1"/>
    </xf>
    <xf numFmtId="0" fontId="1" fillId="7" borderId="1" xfId="0" applyFont="1" applyFill="1" applyBorder="1"/>
    <xf numFmtId="0" fontId="1" fillId="8" borderId="1" xfId="0" applyFont="1" applyFill="1" applyBorder="1"/>
    <xf numFmtId="0" fontId="5" fillId="3" borderId="1" xfId="0" applyFont="1" applyFill="1" applyBorder="1" applyAlignment="1">
      <alignment horizontal="left" wrapText="1"/>
    </xf>
    <xf numFmtId="0" fontId="0" fillId="0" borderId="2" xfId="0" applyFont="1" applyBorder="1" applyAlignment="1">
      <alignment wrapText="1"/>
    </xf>
    <xf numFmtId="0" fontId="4" fillId="0" borderId="1" xfId="0" applyFont="1" applyBorder="1" applyAlignment="1"/>
    <xf numFmtId="3" fontId="4" fillId="0" borderId="1" xfId="0" applyNumberFormat="1" applyFont="1" applyFill="1" applyBorder="1" applyAlignment="1">
      <alignment horizontal="center"/>
    </xf>
    <xf numFmtId="0" fontId="5" fillId="3" borderId="1" xfId="0" applyFont="1" applyFill="1" applyBorder="1" applyAlignment="1">
      <alignment horizontal="center"/>
    </xf>
    <xf numFmtId="0" fontId="1" fillId="8" borderId="1" xfId="0" applyFont="1" applyFill="1" applyBorder="1" applyAlignment="1">
      <alignment horizontal="center"/>
    </xf>
    <xf numFmtId="0" fontId="3" fillId="0" borderId="0" xfId="0" applyFont="1"/>
    <xf numFmtId="0" fontId="9" fillId="0" borderId="1" xfId="0" applyFont="1" applyBorder="1" applyAlignment="1">
      <alignment wrapText="1"/>
    </xf>
    <xf numFmtId="0" fontId="9" fillId="0" borderId="1" xfId="0" applyFont="1" applyBorder="1" applyAlignment="1">
      <alignment horizontal="center"/>
    </xf>
    <xf numFmtId="0" fontId="9" fillId="0" borderId="0" xfId="0" applyFont="1"/>
    <xf numFmtId="0" fontId="9" fillId="0" borderId="1" xfId="0" applyFont="1" applyFill="1" applyBorder="1" applyAlignment="1">
      <alignment wrapText="1"/>
    </xf>
    <xf numFmtId="0" fontId="9" fillId="0" borderId="1" xfId="0" applyFont="1" applyBorder="1" applyAlignment="1">
      <alignment horizontal="center" wrapText="1"/>
    </xf>
    <xf numFmtId="0" fontId="4" fillId="0" borderId="0" xfId="0" applyFont="1"/>
    <xf numFmtId="0" fontId="0" fillId="0" borderId="5" xfId="0" applyBorder="1" applyAlignment="1">
      <alignment horizontal="center"/>
    </xf>
    <xf numFmtId="0" fontId="0" fillId="0" borderId="7" xfId="0" applyFill="1" applyBorder="1" applyAlignment="1">
      <alignment horizontal="center"/>
    </xf>
    <xf numFmtId="0" fontId="0" fillId="0" borderId="7" xfId="0" applyBorder="1" applyAlignment="1">
      <alignment horizontal="center"/>
    </xf>
    <xf numFmtId="0" fontId="0" fillId="0" borderId="7" xfId="0" applyBorder="1" applyAlignment="1">
      <alignment horizontal="center" wrapText="1"/>
    </xf>
    <xf numFmtId="0" fontId="9" fillId="0" borderId="5" xfId="0" applyFont="1" applyFill="1" applyBorder="1" applyAlignment="1">
      <alignment horizontal="center"/>
    </xf>
    <xf numFmtId="0" fontId="0" fillId="0" borderId="5" xfId="0" applyFill="1" applyBorder="1" applyAlignment="1">
      <alignment horizontal="center" wrapText="1"/>
    </xf>
    <xf numFmtId="0" fontId="3" fillId="0" borderId="5" xfId="0" applyFont="1" applyFill="1" applyBorder="1" applyAlignment="1">
      <alignment horizontal="center" wrapText="1"/>
    </xf>
    <xf numFmtId="0" fontId="0" fillId="0" borderId="5" xfId="0" applyFill="1" applyBorder="1" applyAlignment="1">
      <alignment horizontal="center"/>
    </xf>
    <xf numFmtId="0" fontId="7" fillId="0" borderId="5" xfId="0" applyFont="1" applyFill="1" applyBorder="1" applyAlignment="1">
      <alignment horizontal="center" wrapText="1"/>
    </xf>
    <xf numFmtId="0" fontId="6" fillId="0" borderId="5" xfId="0" applyFont="1" applyFill="1" applyBorder="1" applyAlignment="1">
      <alignment horizontal="center" wrapText="1"/>
    </xf>
    <xf numFmtId="0" fontId="8" fillId="0" borderId="5" xfId="0" applyFont="1" applyBorder="1" applyAlignment="1">
      <alignment horizontal="center" wrapText="1"/>
    </xf>
    <xf numFmtId="0" fontId="0" fillId="0" borderId="7" xfId="0" applyFill="1" applyBorder="1" applyAlignment="1">
      <alignment horizontal="center" wrapText="1"/>
    </xf>
    <xf numFmtId="0" fontId="0" fillId="0" borderId="12" xfId="0" applyFill="1" applyBorder="1" applyAlignment="1">
      <alignment horizontal="center"/>
    </xf>
    <xf numFmtId="0" fontId="9" fillId="0" borderId="7" xfId="0" applyFont="1" applyBorder="1" applyAlignment="1">
      <alignment horizontal="center"/>
    </xf>
    <xf numFmtId="0" fontId="0" fillId="0" borderId="5" xfId="0" applyBorder="1" applyAlignment="1"/>
    <xf numFmtId="0" fontId="0" fillId="0" borderId="12" xfId="0" applyFill="1" applyBorder="1" applyAlignment="1">
      <alignment horizontal="center" wrapText="1"/>
    </xf>
    <xf numFmtId="0" fontId="3" fillId="0" borderId="7" xfId="0" applyFont="1" applyFill="1" applyBorder="1" applyAlignment="1">
      <alignment horizontal="center"/>
    </xf>
    <xf numFmtId="0" fontId="4" fillId="0" borderId="7" xfId="0" applyFont="1" applyFill="1" applyBorder="1" applyAlignment="1">
      <alignment horizontal="center"/>
    </xf>
    <xf numFmtId="0" fontId="4" fillId="0" borderId="7" xfId="0" applyFont="1" applyFill="1" applyBorder="1" applyAlignment="1">
      <alignment horizontal="center" wrapText="1"/>
    </xf>
    <xf numFmtId="0" fontId="0" fillId="0" borderId="5" xfId="0" applyFill="1" applyBorder="1" applyAlignment="1"/>
    <xf numFmtId="0" fontId="3" fillId="0" borderId="5" xfId="0" applyFont="1" applyFill="1" applyBorder="1" applyAlignment="1">
      <alignment horizontal="center"/>
    </xf>
    <xf numFmtId="0" fontId="0" fillId="0" borderId="5" xfId="0" applyFont="1" applyFill="1" applyBorder="1" applyAlignment="1">
      <alignment horizontal="center"/>
    </xf>
    <xf numFmtId="0" fontId="4" fillId="0" borderId="5" xfId="0" applyFont="1" applyFill="1" applyBorder="1" applyAlignment="1">
      <alignment horizontal="center"/>
    </xf>
    <xf numFmtId="0" fontId="0" fillId="0" borderId="7" xfId="0" applyFont="1" applyFill="1" applyBorder="1" applyAlignment="1">
      <alignment horizontal="center" wrapText="1"/>
    </xf>
    <xf numFmtId="0" fontId="3" fillId="0" borderId="12" xfId="0" applyFont="1" applyFill="1" applyBorder="1" applyAlignment="1">
      <alignment horizontal="center"/>
    </xf>
    <xf numFmtId="3" fontId="9" fillId="0" borderId="5" xfId="0" applyNumberFormat="1" applyFont="1" applyFill="1" applyBorder="1" applyAlignment="1">
      <alignment horizontal="center"/>
    </xf>
    <xf numFmtId="3" fontId="0" fillId="0" borderId="5" xfId="0" applyNumberFormat="1" applyFill="1" applyBorder="1" applyAlignment="1">
      <alignment horizontal="center"/>
    </xf>
    <xf numFmtId="0" fontId="0" fillId="0" borderId="12" xfId="0" applyBorder="1" applyAlignment="1">
      <alignment horizontal="center" wrapText="1"/>
    </xf>
    <xf numFmtId="0" fontId="0" fillId="0" borderId="12" xfId="0" applyBorder="1" applyAlignment="1">
      <alignment horizontal="center"/>
    </xf>
    <xf numFmtId="0" fontId="0" fillId="0" borderId="5" xfId="0" applyBorder="1" applyAlignment="1">
      <alignment horizontal="center" wrapText="1"/>
    </xf>
    <xf numFmtId="0" fontId="4" fillId="0" borderId="5" xfId="0" applyFont="1" applyFill="1" applyBorder="1" applyAlignment="1">
      <alignment horizontal="center" wrapText="1"/>
    </xf>
    <xf numFmtId="0" fontId="6" fillId="0" borderId="12" xfId="0" applyFont="1" applyBorder="1" applyAlignment="1">
      <alignment horizontal="center" wrapText="1"/>
    </xf>
    <xf numFmtId="0" fontId="4" fillId="0" borderId="12" xfId="0" applyFont="1" applyFill="1" applyBorder="1" applyAlignment="1">
      <alignment horizontal="center"/>
    </xf>
    <xf numFmtId="0" fontId="4" fillId="0" borderId="12" xfId="0" applyFont="1" applyFill="1" applyBorder="1" applyAlignment="1">
      <alignment horizontal="center" wrapText="1"/>
    </xf>
    <xf numFmtId="0" fontId="9" fillId="0" borderId="5" xfId="0" applyFont="1" applyFill="1" applyBorder="1" applyAlignment="1">
      <alignment horizontal="center" wrapText="1"/>
    </xf>
    <xf numFmtId="3" fontId="3" fillId="0" borderId="5" xfId="0" applyNumberFormat="1" applyFont="1" applyFill="1" applyBorder="1" applyAlignment="1">
      <alignment horizontal="center"/>
    </xf>
    <xf numFmtId="1" fontId="0" fillId="0" borderId="5" xfId="0" applyNumberFormat="1" applyFill="1" applyBorder="1" applyAlignment="1">
      <alignment horizontal="center"/>
    </xf>
    <xf numFmtId="3" fontId="0" fillId="0" borderId="7" xfId="0" applyNumberFormat="1" applyFill="1" applyBorder="1" applyAlignment="1">
      <alignment horizontal="center" vertical="center" wrapText="1"/>
    </xf>
    <xf numFmtId="0" fontId="0" fillId="0" borderId="7" xfId="0" applyFill="1" applyBorder="1" applyAlignment="1">
      <alignment horizontal="center" vertical="center"/>
    </xf>
    <xf numFmtId="3" fontId="0" fillId="0" borderId="12" xfId="0" applyNumberFormat="1" applyFill="1" applyBorder="1" applyAlignment="1">
      <alignment horizontal="center" vertical="center"/>
    </xf>
    <xf numFmtId="3" fontId="9" fillId="0" borderId="12"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0" fontId="4" fillId="0" borderId="5" xfId="0" applyFont="1" applyFill="1" applyBorder="1" applyAlignment="1">
      <alignment horizontal="center"/>
    </xf>
    <xf numFmtId="0" fontId="4" fillId="0" borderId="7" xfId="0" applyFont="1" applyFill="1" applyBorder="1" applyAlignment="1">
      <alignment horizontal="center"/>
    </xf>
    <xf numFmtId="0" fontId="12" fillId="0" borderId="5" xfId="0" applyFont="1" applyFill="1" applyBorder="1" applyAlignment="1">
      <alignment horizontal="center"/>
    </xf>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0" fontId="4" fillId="0" borderId="5" xfId="0" applyFont="1" applyFill="1" applyBorder="1" applyAlignment="1">
      <alignment horizontal="center"/>
    </xf>
    <xf numFmtId="0" fontId="4" fillId="0" borderId="7" xfId="0" applyFont="1" applyFill="1" applyBorder="1" applyAlignment="1">
      <alignment horizontal="center"/>
    </xf>
    <xf numFmtId="0" fontId="8" fillId="0" borderId="12" xfId="0" applyFont="1" applyBorder="1" applyAlignment="1">
      <alignment horizontal="center" wrapText="1"/>
    </xf>
    <xf numFmtId="0" fontId="4" fillId="0" borderId="12" xfId="0" applyFont="1" applyBorder="1" applyAlignment="1">
      <alignment horizontal="center" wrapText="1"/>
    </xf>
    <xf numFmtId="0" fontId="4" fillId="0" borderId="12" xfId="0" applyFont="1" applyBorder="1" applyAlignment="1">
      <alignment horizontal="center"/>
    </xf>
    <xf numFmtId="0" fontId="12" fillId="0" borderId="1" xfId="0" applyFont="1" applyFill="1" applyBorder="1" applyAlignment="1">
      <alignment horizontal="center"/>
    </xf>
    <xf numFmtId="1" fontId="4" fillId="5" borderId="3" xfId="0" applyNumberFormat="1" applyFont="1" applyFill="1" applyBorder="1" applyAlignment="1">
      <alignment horizontal="center"/>
    </xf>
    <xf numFmtId="0" fontId="9" fillId="0" borderId="7" xfId="0" applyFont="1" applyBorder="1" applyAlignment="1">
      <alignment horizontal="center" wrapText="1"/>
    </xf>
    <xf numFmtId="3" fontId="4" fillId="5" borderId="6" xfId="0" applyNumberFormat="1" applyFont="1" applyFill="1" applyBorder="1" applyAlignment="1">
      <alignment horizontal="center"/>
    </xf>
    <xf numFmtId="1" fontId="0" fillId="6" borderId="1" xfId="0" applyNumberFormat="1" applyFill="1" applyBorder="1" applyAlignment="1">
      <alignment horizontal="center"/>
    </xf>
    <xf numFmtId="3" fontId="4" fillId="5" borderId="3" xfId="0" applyNumberFormat="1" applyFont="1" applyFill="1" applyBorder="1" applyAlignment="1">
      <alignment horizontal="center" vertical="center"/>
    </xf>
    <xf numFmtId="0" fontId="0" fillId="0" borderId="1" xfId="0" applyFont="1" applyBorder="1" applyAlignment="1">
      <alignment horizontal="center"/>
    </xf>
    <xf numFmtId="0" fontId="4" fillId="0" borderId="1" xfId="0" applyFont="1" applyBorder="1" applyAlignment="1">
      <alignment horizontal="center"/>
    </xf>
    <xf numFmtId="0" fontId="4" fillId="2" borderId="3" xfId="0" applyFont="1" applyFill="1" applyBorder="1"/>
    <xf numFmtId="0" fontId="4" fillId="0" borderId="5" xfId="0" applyFont="1" applyBorder="1" applyAlignment="1">
      <alignment horizontal="center"/>
    </xf>
    <xf numFmtId="0" fontId="4" fillId="0" borderId="7" xfId="0" applyFont="1" applyBorder="1" applyAlignment="1">
      <alignment horizontal="center"/>
    </xf>
    <xf numFmtId="0" fontId="5" fillId="3" borderId="5" xfId="0" applyFont="1" applyFill="1" applyBorder="1"/>
    <xf numFmtId="3" fontId="4" fillId="0" borderId="5" xfId="0" applyNumberFormat="1" applyFont="1" applyFill="1" applyBorder="1" applyAlignment="1">
      <alignment horizontal="center"/>
    </xf>
    <xf numFmtId="0" fontId="5" fillId="7" borderId="1" xfId="0" applyFont="1" applyFill="1" applyBorder="1"/>
    <xf numFmtId="0" fontId="5" fillId="8" borderId="1" xfId="0" applyFont="1" applyFill="1" applyBorder="1"/>
    <xf numFmtId="0" fontId="4" fillId="0" borderId="5" xfId="0" applyFont="1" applyFill="1" applyBorder="1" applyAlignment="1"/>
    <xf numFmtId="0" fontId="13" fillId="0" borderId="7" xfId="0" applyFont="1" applyBorder="1" applyAlignment="1">
      <alignment horizontal="center"/>
    </xf>
    <xf numFmtId="0" fontId="4" fillId="2" borderId="3" xfId="0" applyFont="1" applyFill="1" applyBorder="1" applyAlignment="1">
      <alignment horizontal="center"/>
    </xf>
    <xf numFmtId="0" fontId="13" fillId="0" borderId="5" xfId="0" applyFont="1" applyFill="1" applyBorder="1" applyAlignment="1">
      <alignment horizontal="center"/>
    </xf>
    <xf numFmtId="3" fontId="4" fillId="0" borderId="12" xfId="0" applyNumberFormat="1" applyFont="1" applyFill="1" applyBorder="1" applyAlignment="1">
      <alignment horizontal="center" vertical="center"/>
    </xf>
    <xf numFmtId="0" fontId="4" fillId="5" borderId="0" xfId="0" applyFont="1" applyFill="1" applyAlignment="1">
      <alignment horizontal="center"/>
    </xf>
    <xf numFmtId="1" fontId="4" fillId="6" borderId="1" xfId="0" applyNumberFormat="1" applyFont="1" applyFill="1" applyBorder="1" applyAlignment="1">
      <alignment horizontal="center"/>
    </xf>
    <xf numFmtId="0" fontId="4" fillId="0" borderId="0" xfId="0" applyFont="1" applyAlignment="1">
      <alignment horizontal="center"/>
    </xf>
    <xf numFmtId="3" fontId="4" fillId="6" borderId="1" xfId="0" applyNumberFormat="1" applyFont="1" applyFill="1" applyBorder="1" applyAlignment="1">
      <alignment horizontal="center"/>
    </xf>
    <xf numFmtId="0" fontId="11" fillId="0" borderId="5" xfId="0" applyFont="1" applyBorder="1" applyAlignment="1">
      <alignment horizontal="center"/>
    </xf>
    <xf numFmtId="0" fontId="11" fillId="0" borderId="7" xfId="0" applyFont="1" applyFill="1" applyBorder="1" applyAlignment="1">
      <alignment horizontal="center" wrapText="1"/>
    </xf>
    <xf numFmtId="0" fontId="11" fillId="0" borderId="7" xfId="0" applyFont="1" applyFill="1" applyBorder="1" applyAlignment="1">
      <alignment horizontal="center"/>
    </xf>
    <xf numFmtId="3" fontId="11" fillId="0" borderId="7" xfId="0" applyNumberFormat="1" applyFont="1" applyFill="1" applyBorder="1" applyAlignment="1">
      <alignment horizontal="center"/>
    </xf>
    <xf numFmtId="3" fontId="12" fillId="0" borderId="1" xfId="0" applyNumberFormat="1" applyFont="1" applyFill="1" applyBorder="1" applyAlignment="1">
      <alignment horizontal="center"/>
    </xf>
    <xf numFmtId="0" fontId="11" fillId="0" borderId="5" xfId="0" applyFont="1" applyFill="1" applyBorder="1" applyAlignment="1">
      <alignment horizontal="center" wrapText="1"/>
    </xf>
    <xf numFmtId="0" fontId="11" fillId="0" borderId="5" xfId="0" applyFont="1" applyFill="1" applyBorder="1" applyAlignment="1">
      <alignment horizontal="center"/>
    </xf>
    <xf numFmtId="0" fontId="12" fillId="0" borderId="1" xfId="0" applyFont="1" applyFill="1" applyBorder="1" applyAlignment="1">
      <alignment wrapText="1"/>
    </xf>
    <xf numFmtId="0" fontId="11" fillId="0" borderId="12" xfId="0" applyFont="1" applyFill="1" applyBorder="1" applyAlignment="1">
      <alignment horizontal="center" wrapText="1"/>
    </xf>
    <xf numFmtId="3" fontId="11" fillId="0" borderId="7" xfId="0" applyNumberFormat="1" applyFont="1" applyBorder="1" applyAlignment="1">
      <alignment horizontal="center" wrapText="1"/>
    </xf>
    <xf numFmtId="0" fontId="11" fillId="0" borderId="12" xfId="0" applyFont="1" applyBorder="1" applyAlignment="1">
      <alignment horizontal="center"/>
    </xf>
    <xf numFmtId="0" fontId="11" fillId="0" borderId="12" xfId="0" applyFont="1" applyFill="1" applyBorder="1" applyAlignment="1">
      <alignment horizontal="center"/>
    </xf>
    <xf numFmtId="0" fontId="11" fillId="0" borderId="5" xfId="0" applyFont="1" applyBorder="1" applyAlignment="1">
      <alignment horizontal="center" wrapText="1"/>
    </xf>
    <xf numFmtId="0" fontId="12" fillId="0" borderId="7" xfId="0" applyFont="1" applyFill="1" applyBorder="1" applyAlignment="1">
      <alignment horizontal="center"/>
    </xf>
    <xf numFmtId="3" fontId="12" fillId="0" borderId="12" xfId="0" applyNumberFormat="1" applyFont="1" applyFill="1" applyBorder="1" applyAlignment="1">
      <alignment horizontal="center"/>
    </xf>
    <xf numFmtId="0" fontId="12" fillId="0" borderId="12" xfId="0" applyFont="1" applyFill="1" applyBorder="1" applyAlignment="1">
      <alignment horizontal="center"/>
    </xf>
    <xf numFmtId="0" fontId="12" fillId="0" borderId="5" xfId="0" applyFont="1" applyBorder="1" applyAlignment="1">
      <alignment horizontal="center"/>
    </xf>
    <xf numFmtId="0" fontId="12" fillId="0" borderId="12" xfId="0" applyFont="1" applyFill="1" applyBorder="1" applyAlignment="1">
      <alignment horizontal="center" wrapText="1"/>
    </xf>
    <xf numFmtId="0" fontId="12" fillId="0" borderId="5" xfId="0" applyFont="1" applyFill="1" applyBorder="1" applyAlignment="1">
      <alignment horizontal="center" wrapText="1"/>
    </xf>
    <xf numFmtId="0" fontId="12" fillId="0" borderId="7" xfId="0" applyFont="1" applyFill="1" applyBorder="1" applyAlignment="1">
      <alignment horizontal="center" wrapText="1"/>
    </xf>
    <xf numFmtId="3" fontId="12" fillId="0" borderId="12" xfId="0" applyNumberFormat="1" applyFont="1" applyFill="1" applyBorder="1" applyAlignment="1">
      <alignment horizontal="center" vertical="center"/>
    </xf>
    <xf numFmtId="3" fontId="12" fillId="0" borderId="5" xfId="0" applyNumberFormat="1" applyFont="1" applyFill="1" applyBorder="1" applyAlignment="1">
      <alignment horizontal="center"/>
    </xf>
    <xf numFmtId="0" fontId="0" fillId="0" borderId="1" xfId="0" applyBorder="1" applyAlignment="1">
      <alignment horizontal="left" wrapText="1"/>
    </xf>
    <xf numFmtId="0" fontId="9" fillId="0" borderId="5" xfId="0" applyFont="1" applyBorder="1" applyAlignment="1">
      <alignment horizontal="center"/>
    </xf>
    <xf numFmtId="0" fontId="9" fillId="0" borderId="5" xfId="0" applyFont="1" applyBorder="1" applyAlignment="1">
      <alignment horizontal="center" wrapText="1"/>
    </xf>
    <xf numFmtId="3" fontId="11" fillId="0" borderId="7" xfId="0" applyNumberFormat="1" applyFont="1" applyFill="1" applyBorder="1" applyAlignment="1">
      <alignment horizontal="center" wrapText="1"/>
    </xf>
    <xf numFmtId="0" fontId="11" fillId="0" borderId="7" xfId="0" applyFont="1" applyBorder="1" applyAlignment="1">
      <alignment horizontal="center" wrapText="1"/>
    </xf>
    <xf numFmtId="0" fontId="11" fillId="0" borderId="12" xfId="0" applyFont="1" applyBorder="1" applyAlignment="1">
      <alignment horizontal="center" wrapText="1"/>
    </xf>
    <xf numFmtId="0" fontId="12" fillId="0" borderId="1" xfId="0" applyFont="1" applyBorder="1" applyAlignment="1">
      <alignment horizontal="center"/>
    </xf>
    <xf numFmtId="0" fontId="12" fillId="0" borderId="7" xfId="0" applyFont="1" applyBorder="1" applyAlignment="1">
      <alignment horizontal="center"/>
    </xf>
    <xf numFmtId="0" fontId="12" fillId="0" borderId="7" xfId="0" applyFont="1" applyBorder="1" applyAlignment="1">
      <alignment horizontal="center" wrapText="1"/>
    </xf>
    <xf numFmtId="1" fontId="12" fillId="0" borderId="5" xfId="0" applyNumberFormat="1" applyFont="1" applyFill="1" applyBorder="1" applyAlignment="1">
      <alignment horizontal="center"/>
    </xf>
    <xf numFmtId="3" fontId="11" fillId="0" borderId="12" xfId="0" applyNumberFormat="1" applyFont="1" applyFill="1" applyBorder="1" applyAlignment="1">
      <alignment horizontal="center"/>
    </xf>
    <xf numFmtId="0" fontId="11" fillId="0" borderId="7" xfId="0" applyFont="1" applyBorder="1" applyAlignment="1">
      <alignment horizontal="center"/>
    </xf>
    <xf numFmtId="0" fontId="11" fillId="0" borderId="12" xfId="0" applyFont="1" applyFill="1" applyBorder="1" applyAlignment="1">
      <alignment horizontal="center" vertical="center" wrapText="1"/>
    </xf>
    <xf numFmtId="0" fontId="12" fillId="0" borderId="5" xfId="0" applyFont="1" applyBorder="1" applyAlignment="1">
      <alignment horizontal="center" wrapText="1"/>
    </xf>
    <xf numFmtId="3" fontId="16" fillId="0" borderId="5" xfId="0" applyNumberFormat="1" applyFont="1" applyFill="1" applyBorder="1" applyAlignment="1">
      <alignment horizontal="center"/>
    </xf>
    <xf numFmtId="0" fontId="11" fillId="0" borderId="7" xfId="0" applyFont="1" applyBorder="1" applyAlignment="1">
      <alignment horizontal="center" vertical="center" wrapText="1"/>
    </xf>
    <xf numFmtId="0" fontId="4" fillId="0" borderId="5" xfId="0" applyFont="1" applyBorder="1" applyAlignment="1">
      <alignment horizontal="left" wrapText="1"/>
    </xf>
    <xf numFmtId="0" fontId="4" fillId="0" borderId="7" xfId="0" applyFont="1" applyBorder="1" applyAlignment="1">
      <alignment horizontal="left" wrapText="1"/>
    </xf>
    <xf numFmtId="0" fontId="15" fillId="0" borderId="0" xfId="0" applyFont="1" applyAlignment="1">
      <alignment horizontal="right" wrapText="1"/>
    </xf>
    <xf numFmtId="0" fontId="14" fillId="0" borderId="0" xfId="0" applyFont="1" applyAlignment="1">
      <alignment horizontal="right"/>
    </xf>
    <xf numFmtId="0" fontId="0" fillId="0" borderId="8" xfId="0" applyBorder="1" applyAlignment="1">
      <alignment horizontal="left" wrapText="1"/>
    </xf>
    <xf numFmtId="0" fontId="0" fillId="0" borderId="9" xfId="0" applyBorder="1" applyAlignment="1">
      <alignment horizontal="left" wrapText="1"/>
    </xf>
    <xf numFmtId="0" fontId="0" fillId="0" borderId="8" xfId="0" applyFill="1" applyBorder="1" applyAlignment="1">
      <alignment horizontal="left" wrapText="1"/>
    </xf>
    <xf numFmtId="0" fontId="0" fillId="0" borderId="9" xfId="0" applyFill="1" applyBorder="1" applyAlignment="1">
      <alignment horizontal="left" wrapText="1"/>
    </xf>
    <xf numFmtId="3" fontId="0" fillId="0" borderId="10" xfId="0" applyNumberFormat="1" applyFill="1" applyBorder="1" applyAlignment="1">
      <alignment horizontal="center"/>
    </xf>
    <xf numFmtId="3" fontId="0" fillId="0" borderId="11" xfId="0" applyNumberFormat="1" applyFill="1" applyBorder="1" applyAlignment="1">
      <alignment horizontal="center"/>
    </xf>
    <xf numFmtId="0" fontId="0" fillId="0" borderId="5" xfId="0" applyBorder="1" applyAlignment="1">
      <alignment horizontal="left" wrapText="1"/>
    </xf>
    <xf numFmtId="0" fontId="0" fillId="0" borderId="7" xfId="0" applyBorder="1" applyAlignment="1">
      <alignment horizontal="left" wrapText="1"/>
    </xf>
    <xf numFmtId="3" fontId="0" fillId="0" borderId="5" xfId="0" applyNumberFormat="1" applyFill="1" applyBorder="1" applyAlignment="1">
      <alignment horizontal="center"/>
    </xf>
    <xf numFmtId="3" fontId="0" fillId="0" borderId="7" xfId="0" applyNumberFormat="1" applyFill="1" applyBorder="1" applyAlignment="1">
      <alignment horizontal="center"/>
    </xf>
    <xf numFmtId="0" fontId="0" fillId="0" borderId="5" xfId="0" applyFill="1" applyBorder="1" applyAlignment="1">
      <alignment horizontal="left" wrapText="1"/>
    </xf>
    <xf numFmtId="0" fontId="0" fillId="0" borderId="7" xfId="0" applyFill="1" applyBorder="1" applyAlignment="1">
      <alignment horizontal="left"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4" fillId="0" borderId="6" xfId="0" applyFont="1" applyBorder="1" applyAlignment="1">
      <alignment horizontal="center"/>
    </xf>
    <xf numFmtId="0" fontId="0" fillId="0" borderId="5" xfId="0" applyFill="1" applyBorder="1" applyAlignment="1">
      <alignment horizontal="left"/>
    </xf>
    <xf numFmtId="0" fontId="0" fillId="0" borderId="7" xfId="0" applyFill="1" applyBorder="1" applyAlignment="1">
      <alignment horizontal="left"/>
    </xf>
    <xf numFmtId="0" fontId="0" fillId="0" borderId="10" xfId="0" applyFill="1" applyBorder="1" applyAlignment="1">
      <alignment horizontal="center"/>
    </xf>
    <xf numFmtId="0" fontId="0" fillId="0" borderId="11" xfId="0" applyFill="1" applyBorder="1" applyAlignment="1">
      <alignment horizontal="center"/>
    </xf>
    <xf numFmtId="3" fontId="0" fillId="0" borderId="10" xfId="0" applyNumberFormat="1" applyBorder="1" applyAlignment="1">
      <alignment horizontal="center"/>
    </xf>
    <xf numFmtId="3" fontId="0" fillId="0" borderId="11" xfId="0" applyNumberFormat="1" applyBorder="1" applyAlignment="1">
      <alignment horizontal="center"/>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4" fillId="0" borderId="5" xfId="0" applyFont="1" applyBorder="1" applyAlignment="1">
      <alignment horizontal="left"/>
    </xf>
    <xf numFmtId="0" fontId="4" fillId="0" borderId="7" xfId="0" applyFont="1" applyBorder="1" applyAlignment="1">
      <alignment horizontal="left"/>
    </xf>
    <xf numFmtId="3" fontId="12" fillId="0" borderId="10" xfId="0" applyNumberFormat="1" applyFont="1" applyFill="1" applyBorder="1" applyAlignment="1">
      <alignment horizontal="center"/>
    </xf>
    <xf numFmtId="3" fontId="12" fillId="0" borderId="11" xfId="0" applyNumberFormat="1" applyFont="1" applyFill="1" applyBorder="1" applyAlignment="1">
      <alignment horizontal="center"/>
    </xf>
    <xf numFmtId="0" fontId="9" fillId="0" borderId="5" xfId="0" applyFont="1" applyBorder="1" applyAlignment="1">
      <alignment horizontal="left" wrapText="1"/>
    </xf>
    <xf numFmtId="0" fontId="9" fillId="0" borderId="7" xfId="0" applyFont="1" applyBorder="1" applyAlignment="1">
      <alignment horizontal="left" wrapText="1"/>
    </xf>
    <xf numFmtId="0" fontId="9" fillId="0" borderId="5" xfId="0" applyFont="1" applyBorder="1" applyAlignment="1">
      <alignment horizontal="left"/>
    </xf>
    <xf numFmtId="0" fontId="9" fillId="0" borderId="7" xfId="0" applyFont="1" applyBorder="1" applyAlignment="1">
      <alignment horizontal="left"/>
    </xf>
    <xf numFmtId="0" fontId="9" fillId="0" borderId="8" xfId="0" applyFont="1" applyFill="1" applyBorder="1" applyAlignment="1">
      <alignment horizontal="left" wrapText="1"/>
    </xf>
    <xf numFmtId="0" fontId="9" fillId="0" borderId="9" xfId="0" applyFont="1" applyFill="1" applyBorder="1" applyAlignment="1">
      <alignment horizontal="left" wrapText="1"/>
    </xf>
    <xf numFmtId="0" fontId="9" fillId="0" borderId="10" xfId="0" applyFont="1" applyBorder="1" applyAlignment="1">
      <alignment horizontal="center"/>
    </xf>
    <xf numFmtId="0" fontId="9" fillId="0" borderId="11" xfId="0" applyFont="1" applyBorder="1" applyAlignment="1">
      <alignment horizontal="center"/>
    </xf>
    <xf numFmtId="3" fontId="11" fillId="0" borderId="5" xfId="0" applyNumberFormat="1" applyFont="1" applyFill="1" applyBorder="1" applyAlignment="1">
      <alignment horizontal="center"/>
    </xf>
    <xf numFmtId="3" fontId="11" fillId="0" borderId="7" xfId="0" applyNumberFormat="1" applyFont="1" applyFill="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xf>
    <xf numFmtId="0" fontId="0" fillId="0" borderId="7"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0" xfId="0" applyFont="1" applyFill="1" applyBorder="1" applyAlignment="1">
      <alignment horizontal="center"/>
    </xf>
    <xf numFmtId="0" fontId="0" fillId="0" borderId="11" xfId="0" applyFont="1" applyFill="1" applyBorder="1" applyAlignment="1">
      <alignment horizontal="center"/>
    </xf>
    <xf numFmtId="3" fontId="0" fillId="0" borderId="10" xfId="0" applyNumberFormat="1" applyFill="1" applyBorder="1" applyAlignment="1">
      <alignment horizontal="center" wrapText="1"/>
    </xf>
    <xf numFmtId="3" fontId="0" fillId="0" borderId="11" xfId="0" applyNumberFormat="1" applyFill="1" applyBorder="1" applyAlignment="1">
      <alignment horizont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3" fontId="12" fillId="0" borderId="5" xfId="0" applyNumberFormat="1" applyFont="1" applyFill="1" applyBorder="1" applyAlignment="1">
      <alignment horizontal="center"/>
    </xf>
    <xf numFmtId="3" fontId="12" fillId="0" borderId="7" xfId="0" applyNumberFormat="1" applyFont="1" applyFill="1" applyBorder="1" applyAlignment="1">
      <alignment horizontal="center"/>
    </xf>
    <xf numFmtId="0" fontId="12" fillId="0" borderId="5" xfId="0" applyFont="1" applyBorder="1" applyAlignment="1">
      <alignment horizontal="left"/>
    </xf>
    <xf numFmtId="0" fontId="12" fillId="0" borderId="7" xfId="0" applyFont="1" applyBorder="1" applyAlignment="1">
      <alignment horizontal="left"/>
    </xf>
    <xf numFmtId="0" fontId="12" fillId="0" borderId="5" xfId="0" applyFont="1" applyBorder="1" applyAlignment="1">
      <alignment horizontal="left" wrapText="1"/>
    </xf>
    <xf numFmtId="0" fontId="12" fillId="0" borderId="7" xfId="0" applyFont="1" applyBorder="1" applyAlignment="1">
      <alignment horizontal="left"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8" xfId="0" applyBorder="1" applyAlignment="1">
      <alignment horizontal="left"/>
    </xf>
    <xf numFmtId="0" fontId="0" fillId="0" borderId="9" xfId="0" applyBorder="1" applyAlignment="1">
      <alignment horizontal="left"/>
    </xf>
    <xf numFmtId="0" fontId="0" fillId="0" borderId="5" xfId="0" applyFont="1" applyBorder="1" applyAlignment="1">
      <alignment horizontal="left"/>
    </xf>
    <xf numFmtId="0" fontId="0" fillId="0" borderId="7" xfId="0" applyFont="1" applyBorder="1" applyAlignment="1">
      <alignment horizontal="left"/>
    </xf>
    <xf numFmtId="3" fontId="4" fillId="0" borderId="10" xfId="0" applyNumberFormat="1" applyFont="1" applyFill="1" applyBorder="1" applyAlignment="1">
      <alignment horizontal="center"/>
    </xf>
    <xf numFmtId="3" fontId="4" fillId="0" borderId="11" xfId="0" applyNumberFormat="1" applyFont="1" applyFill="1" applyBorder="1" applyAlignment="1">
      <alignment horizontal="center"/>
    </xf>
    <xf numFmtId="0" fontId="12" fillId="0" borderId="5" xfId="0" applyFont="1" applyFill="1" applyBorder="1" applyAlignment="1">
      <alignment horizontal="left" wrapText="1"/>
    </xf>
    <xf numFmtId="0" fontId="12" fillId="0" borderId="7" xfId="0" applyFont="1" applyFill="1" applyBorder="1" applyAlignment="1">
      <alignment horizontal="left" wrapText="1"/>
    </xf>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12" fillId="0" borderId="10" xfId="0" applyNumberFormat="1" applyFont="1" applyFill="1" applyBorder="1" applyAlignment="1">
      <alignment horizontal="center" wrapText="1"/>
    </xf>
    <xf numFmtId="3" fontId="12" fillId="0" borderId="11" xfId="0" applyNumberFormat="1" applyFont="1" applyFill="1" applyBorder="1" applyAlignment="1">
      <alignment horizontal="center" wrapText="1"/>
    </xf>
    <xf numFmtId="0" fontId="4" fillId="0" borderId="5" xfId="0" applyFont="1" applyFill="1" applyBorder="1" applyAlignment="1">
      <alignment horizontal="center"/>
    </xf>
    <xf numFmtId="0" fontId="4" fillId="0" borderId="7" xfId="0" applyFont="1" applyFill="1" applyBorder="1" applyAlignment="1">
      <alignment horizontal="center"/>
    </xf>
    <xf numFmtId="0" fontId="4" fillId="0" borderId="5" xfId="0" applyFont="1" applyFill="1" applyBorder="1" applyAlignment="1">
      <alignment horizontal="left" wrapText="1"/>
    </xf>
    <xf numFmtId="0" fontId="4" fillId="0" borderId="7" xfId="0" applyFont="1" applyFill="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cellXfs>
  <cellStyles count="1">
    <cellStyle name="Normaallaa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Ulvi" id="{7BCCF2E0-131E-4B52-BD53-4925CB95381E}" userId="Ulvi" providerId="None"/>
</personList>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1" dT="2019-07-17T11:45:24.33" personId="{7BCCF2E0-131E-4B52-BD53-4925CB95381E}" id="{7539B7A2-4E53-4952-B8CB-BC118C4FFAC2}">
    <text>Setomaa Halduse eelarvestrateegiasse tõsta</text>
  </threadedComment>
</ThreadedComment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workbookViewId="0">
      <selection sqref="A1:I15"/>
    </sheetView>
  </sheetViews>
  <sheetFormatPr defaultRowHeight="15" x14ac:dyDescent="0.25"/>
  <cols>
    <col min="1" max="1" width="19.85546875" customWidth="1"/>
    <col min="7" max="7" width="12.140625" customWidth="1"/>
    <col min="8" max="8" width="23.28515625" customWidth="1"/>
    <col min="9" max="9" width="20.140625" customWidth="1"/>
  </cols>
  <sheetData>
    <row r="1" spans="1:12" x14ac:dyDescent="0.25">
      <c r="B1" s="4">
        <v>2018</v>
      </c>
      <c r="C1" s="4">
        <v>2019</v>
      </c>
      <c r="D1" s="4">
        <v>2020</v>
      </c>
      <c r="E1" s="4">
        <v>2021</v>
      </c>
      <c r="F1" s="4">
        <v>2022</v>
      </c>
      <c r="G1" s="4" t="s">
        <v>1</v>
      </c>
      <c r="H1" s="4" t="s">
        <v>2</v>
      </c>
      <c r="I1" s="4" t="s">
        <v>3</v>
      </c>
    </row>
    <row r="2" spans="1:12" ht="18.75" x14ac:dyDescent="0.3">
      <c r="A2" s="1" t="s">
        <v>5</v>
      </c>
      <c r="B2" s="2"/>
      <c r="C2" s="2"/>
      <c r="D2" s="2"/>
      <c r="E2" s="2"/>
      <c r="F2" s="2"/>
      <c r="G2" s="2"/>
      <c r="H2" s="2"/>
      <c r="I2" s="3"/>
    </row>
    <row r="3" spans="1:12" x14ac:dyDescent="0.25">
      <c r="A3" s="9" t="s">
        <v>96</v>
      </c>
      <c r="B3" s="10"/>
      <c r="C3" s="10"/>
      <c r="D3" s="10"/>
      <c r="E3" s="10"/>
      <c r="F3" s="10"/>
      <c r="G3" s="10"/>
      <c r="H3" s="10"/>
      <c r="I3" s="10"/>
    </row>
    <row r="4" spans="1:12" ht="30" x14ac:dyDescent="0.25">
      <c r="A4" s="8" t="s">
        <v>113</v>
      </c>
      <c r="B4" s="24">
        <v>200000</v>
      </c>
      <c r="C4" s="24">
        <v>813520</v>
      </c>
      <c r="D4" s="24"/>
      <c r="E4" s="24"/>
      <c r="F4" s="24"/>
      <c r="G4" s="25">
        <v>1053520</v>
      </c>
      <c r="H4" s="27" t="s">
        <v>72</v>
      </c>
      <c r="I4" s="24" t="s">
        <v>73</v>
      </c>
      <c r="J4" t="s">
        <v>114</v>
      </c>
    </row>
    <row r="5" spans="1:12" ht="105" x14ac:dyDescent="0.25">
      <c r="A5" s="8" t="s">
        <v>115</v>
      </c>
      <c r="B5" s="7"/>
      <c r="C5" s="7"/>
      <c r="D5" s="8" t="s">
        <v>116</v>
      </c>
      <c r="E5" s="7"/>
      <c r="F5" s="7"/>
      <c r="G5" s="7"/>
      <c r="H5" s="8" t="s">
        <v>74</v>
      </c>
      <c r="I5" s="7" t="s">
        <v>73</v>
      </c>
      <c r="L5" t="s">
        <v>71</v>
      </c>
    </row>
    <row r="6" spans="1:12" ht="60" x14ac:dyDescent="0.25">
      <c r="A6" s="8" t="s">
        <v>32</v>
      </c>
      <c r="B6" s="24"/>
      <c r="C6" s="27" t="s">
        <v>117</v>
      </c>
      <c r="D6" s="24"/>
      <c r="E6" s="24"/>
      <c r="F6" s="24"/>
      <c r="G6" s="25"/>
      <c r="H6" s="27" t="s">
        <v>77</v>
      </c>
      <c r="I6" s="24" t="s">
        <v>73</v>
      </c>
    </row>
    <row r="7" spans="1:12" ht="30" x14ac:dyDescent="0.25">
      <c r="A7" s="8" t="s">
        <v>12</v>
      </c>
      <c r="B7" s="23"/>
      <c r="C7" s="7">
        <v>255500</v>
      </c>
      <c r="D7" s="7">
        <v>250000</v>
      </c>
      <c r="E7" s="7"/>
      <c r="F7" s="7"/>
      <c r="G7" s="11">
        <v>511000</v>
      </c>
      <c r="H7" s="7" t="s">
        <v>75</v>
      </c>
      <c r="I7" s="7" t="s">
        <v>73</v>
      </c>
      <c r="J7" t="s">
        <v>119</v>
      </c>
    </row>
    <row r="8" spans="1:12" ht="45" x14ac:dyDescent="0.25">
      <c r="A8" s="8" t="s">
        <v>13</v>
      </c>
      <c r="B8" s="23"/>
      <c r="C8" s="7">
        <v>50000</v>
      </c>
      <c r="D8" s="7">
        <v>50000</v>
      </c>
      <c r="E8" s="7"/>
      <c r="F8" s="7"/>
      <c r="G8" s="18">
        <v>110000</v>
      </c>
      <c r="H8" s="15" t="s">
        <v>78</v>
      </c>
      <c r="I8" s="19" t="s">
        <v>73</v>
      </c>
    </row>
    <row r="9" spans="1:12" ht="60" x14ac:dyDescent="0.25">
      <c r="A9" s="8" t="s">
        <v>33</v>
      </c>
      <c r="B9" s="19"/>
      <c r="C9" s="19">
        <v>15000</v>
      </c>
      <c r="D9" s="19">
        <v>15000</v>
      </c>
      <c r="E9" s="19">
        <v>15000</v>
      </c>
      <c r="F9" s="19">
        <v>15000</v>
      </c>
      <c r="G9" s="18">
        <v>60000</v>
      </c>
      <c r="H9" s="15" t="s">
        <v>76</v>
      </c>
      <c r="I9" s="19" t="s">
        <v>73</v>
      </c>
    </row>
    <row r="10" spans="1:12" ht="45" x14ac:dyDescent="0.25">
      <c r="A10" s="8" t="s">
        <v>79</v>
      </c>
      <c r="B10" s="19"/>
      <c r="C10" s="19">
        <v>10000</v>
      </c>
      <c r="D10" s="19">
        <v>10000</v>
      </c>
      <c r="E10" s="19"/>
      <c r="F10" s="19"/>
      <c r="G10" s="19">
        <v>20000</v>
      </c>
      <c r="H10" s="7" t="s">
        <v>80</v>
      </c>
      <c r="I10" s="8" t="s">
        <v>81</v>
      </c>
    </row>
    <row r="11" spans="1:12" ht="75" x14ac:dyDescent="0.25">
      <c r="A11" s="8" t="s">
        <v>34</v>
      </c>
      <c r="B11" s="23"/>
      <c r="C11" s="19">
        <v>10000</v>
      </c>
      <c r="D11" s="19">
        <v>10000</v>
      </c>
      <c r="E11" s="19">
        <v>10000</v>
      </c>
      <c r="F11" s="19"/>
      <c r="G11" s="19">
        <v>30000</v>
      </c>
      <c r="H11" s="19" t="s">
        <v>56</v>
      </c>
      <c r="I11" s="19" t="s">
        <v>54</v>
      </c>
    </row>
    <row r="12" spans="1:12" ht="75" x14ac:dyDescent="0.25">
      <c r="A12" s="30" t="s">
        <v>118</v>
      </c>
      <c r="B12" s="31"/>
      <c r="C12" s="31">
        <v>5000</v>
      </c>
      <c r="D12" s="31">
        <v>5000</v>
      </c>
      <c r="E12" s="31">
        <v>5000</v>
      </c>
      <c r="F12" s="31">
        <v>5000</v>
      </c>
      <c r="G12" s="31">
        <v>5000</v>
      </c>
      <c r="H12" s="31" t="s">
        <v>61</v>
      </c>
      <c r="I12" s="30" t="s">
        <v>62</v>
      </c>
    </row>
    <row r="13" spans="1:12" ht="30" x14ac:dyDescent="0.25">
      <c r="A13" s="8" t="s">
        <v>35</v>
      </c>
      <c r="C13" s="24">
        <v>5000</v>
      </c>
      <c r="D13" s="24">
        <v>5000</v>
      </c>
      <c r="E13" s="24"/>
      <c r="F13" s="24"/>
      <c r="G13" s="24">
        <v>10000</v>
      </c>
      <c r="H13" s="24" t="s">
        <v>56</v>
      </c>
      <c r="I13" s="27" t="s">
        <v>82</v>
      </c>
    </row>
    <row r="14" spans="1:12" ht="45" x14ac:dyDescent="0.25">
      <c r="A14" s="30" t="s">
        <v>36</v>
      </c>
      <c r="C14" s="34" t="s">
        <v>120</v>
      </c>
      <c r="D14" s="28"/>
      <c r="E14" s="32">
        <v>4000</v>
      </c>
      <c r="F14" s="32"/>
      <c r="G14" s="32">
        <v>8000</v>
      </c>
      <c r="H14" s="32" t="s">
        <v>69</v>
      </c>
      <c r="I14" s="34" t="s">
        <v>83</v>
      </c>
    </row>
    <row r="15" spans="1:12" ht="60" x14ac:dyDescent="0.25">
      <c r="A15" s="37" t="s">
        <v>68</v>
      </c>
      <c r="B15" s="26"/>
      <c r="C15" s="26"/>
      <c r="D15" s="26"/>
      <c r="E15" s="26"/>
      <c r="F15" s="26"/>
      <c r="G15" s="42" t="s">
        <v>121</v>
      </c>
      <c r="H15" s="26" t="s">
        <v>122</v>
      </c>
      <c r="I15" s="26" t="s">
        <v>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
  <sheetViews>
    <sheetView workbookViewId="0">
      <selection activeCell="A2" sqref="A2:I6"/>
    </sheetView>
  </sheetViews>
  <sheetFormatPr defaultRowHeight="15" x14ac:dyDescent="0.25"/>
  <cols>
    <col min="1" max="1" width="41.7109375" customWidth="1"/>
    <col min="2" max="2" width="21.42578125" customWidth="1"/>
    <col min="7" max="7" width="12" customWidth="1"/>
    <col min="8" max="8" width="21.7109375" customWidth="1"/>
    <col min="9" max="9" width="15.5703125" customWidth="1"/>
  </cols>
  <sheetData>
    <row r="1" spans="1:9" x14ac:dyDescent="0.25">
      <c r="B1" s="4">
        <v>2018</v>
      </c>
      <c r="C1" s="4">
        <v>2019</v>
      </c>
      <c r="D1" s="4">
        <v>2020</v>
      </c>
      <c r="E1" s="4">
        <v>2021</v>
      </c>
      <c r="F1" s="4">
        <v>2022</v>
      </c>
      <c r="G1" s="4" t="s">
        <v>1</v>
      </c>
      <c r="H1" s="4" t="s">
        <v>2</v>
      </c>
      <c r="I1" s="4" t="s">
        <v>3</v>
      </c>
    </row>
    <row r="2" spans="1:9" ht="18.75" x14ac:dyDescent="0.3">
      <c r="A2" s="1" t="s">
        <v>6</v>
      </c>
      <c r="B2" s="2"/>
      <c r="C2" s="2"/>
      <c r="D2" s="2"/>
      <c r="E2" s="2"/>
      <c r="F2" s="2"/>
      <c r="G2" s="2"/>
      <c r="H2" s="2"/>
      <c r="I2" s="3"/>
    </row>
    <row r="3" spans="1:9" x14ac:dyDescent="0.25">
      <c r="A3" s="9" t="s">
        <v>96</v>
      </c>
      <c r="B3" s="10"/>
      <c r="C3" s="10"/>
      <c r="D3" s="10"/>
      <c r="E3" s="10"/>
      <c r="F3" s="10"/>
      <c r="G3" s="10"/>
      <c r="H3" s="10"/>
      <c r="I3" s="10"/>
    </row>
    <row r="4" spans="1:9" x14ac:dyDescent="0.25">
      <c r="A4" s="30" t="s">
        <v>37</v>
      </c>
      <c r="B4" s="28"/>
      <c r="C4" s="28"/>
      <c r="D4" s="32">
        <v>10000</v>
      </c>
      <c r="E4" s="32">
        <v>10000</v>
      </c>
      <c r="F4" s="28"/>
      <c r="G4" s="35"/>
      <c r="H4" s="34" t="s">
        <v>54</v>
      </c>
      <c r="I4" s="32" t="s">
        <v>82</v>
      </c>
    </row>
    <row r="5" spans="1:9" ht="45" x14ac:dyDescent="0.25">
      <c r="A5" s="30" t="s">
        <v>104</v>
      </c>
      <c r="B5" s="29"/>
      <c r="C5" s="33">
        <v>10000</v>
      </c>
      <c r="D5" s="33">
        <v>10000</v>
      </c>
      <c r="E5" s="33">
        <v>10000</v>
      </c>
      <c r="F5" s="33">
        <v>10000</v>
      </c>
      <c r="G5" s="41">
        <v>40000</v>
      </c>
      <c r="H5" s="37" t="s">
        <v>99</v>
      </c>
      <c r="I5" s="37" t="s">
        <v>105</v>
      </c>
    </row>
    <row r="6" spans="1:9" ht="30" x14ac:dyDescent="0.25">
      <c r="A6" s="30" t="s">
        <v>38</v>
      </c>
      <c r="B6" s="28"/>
      <c r="C6" s="28"/>
      <c r="D6" s="32">
        <v>5000</v>
      </c>
      <c r="E6" s="32">
        <v>5000</v>
      </c>
      <c r="F6" s="28"/>
      <c r="G6" s="35"/>
      <c r="H6" s="34" t="s">
        <v>54</v>
      </c>
      <c r="I6" s="34" t="s">
        <v>106</v>
      </c>
    </row>
    <row r="7" spans="1:9" x14ac:dyDescent="0.25">
      <c r="H7" s="14"/>
      <c r="I7" s="14"/>
    </row>
    <row r="8" spans="1:9" x14ac:dyDescent="0.25">
      <c r="A8" s="14"/>
      <c r="B8" s="14"/>
      <c r="C8" s="14"/>
      <c r="D8" s="14"/>
      <c r="E8" s="14"/>
      <c r="F8" s="14"/>
      <c r="G8" s="14"/>
    </row>
    <row r="9" spans="1:9" s="14" customFormat="1" x14ac:dyDescent="0.25">
      <c r="A9"/>
      <c r="B9"/>
      <c r="C9"/>
      <c r="D9"/>
      <c r="E9"/>
      <c r="F9"/>
      <c r="G9"/>
      <c r="H9"/>
      <c r="I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
  <sheetViews>
    <sheetView zoomScaleNormal="100" workbookViewId="0">
      <selection sqref="A1:I22"/>
    </sheetView>
  </sheetViews>
  <sheetFormatPr defaultRowHeight="15" x14ac:dyDescent="0.25"/>
  <cols>
    <col min="1" max="1" width="20.28515625" customWidth="1"/>
    <col min="7" max="7" width="13.140625" customWidth="1"/>
    <col min="8" max="8" width="24.42578125" customWidth="1"/>
    <col min="9" max="9" width="14.7109375" customWidth="1"/>
  </cols>
  <sheetData>
    <row r="1" spans="1:11" x14ac:dyDescent="0.25">
      <c r="B1" s="4">
        <v>2018</v>
      </c>
      <c r="C1" s="4">
        <v>2019</v>
      </c>
      <c r="D1" s="4">
        <v>2020</v>
      </c>
      <c r="E1" s="4">
        <v>2021</v>
      </c>
      <c r="F1" s="4">
        <v>2022</v>
      </c>
      <c r="G1" s="4" t="s">
        <v>1</v>
      </c>
      <c r="H1" s="4" t="s">
        <v>2</v>
      </c>
      <c r="I1" s="4" t="s">
        <v>3</v>
      </c>
    </row>
    <row r="2" spans="1:11" ht="18.75" x14ac:dyDescent="0.3">
      <c r="A2" s="1" t="s">
        <v>7</v>
      </c>
      <c r="B2" s="2"/>
      <c r="C2" s="2"/>
      <c r="D2" s="2"/>
      <c r="E2" s="2"/>
      <c r="F2" s="2"/>
      <c r="G2" s="2"/>
      <c r="H2" s="2"/>
      <c r="I2" s="3"/>
    </row>
    <row r="3" spans="1:11" x14ac:dyDescent="0.25">
      <c r="A3" s="9" t="s">
        <v>96</v>
      </c>
      <c r="B3" s="10"/>
      <c r="C3" s="10"/>
      <c r="D3" s="10"/>
      <c r="E3" s="10"/>
      <c r="F3" s="10"/>
      <c r="G3" s="10"/>
      <c r="H3" s="10"/>
      <c r="I3" s="10"/>
    </row>
    <row r="4" spans="1:11" ht="60" x14ac:dyDescent="0.25">
      <c r="A4" s="8" t="s">
        <v>137</v>
      </c>
      <c r="B4" s="15" t="s">
        <v>123</v>
      </c>
      <c r="C4" s="19">
        <v>60000</v>
      </c>
      <c r="D4" s="19">
        <v>60000</v>
      </c>
      <c r="E4" s="19">
        <v>60000</v>
      </c>
      <c r="F4" s="19">
        <v>60000</v>
      </c>
      <c r="G4" s="18" t="s">
        <v>136</v>
      </c>
      <c r="H4" s="19" t="s">
        <v>51</v>
      </c>
      <c r="I4" s="19" t="s">
        <v>73</v>
      </c>
    </row>
    <row r="5" spans="1:11" ht="60" x14ac:dyDescent="0.25">
      <c r="A5" s="8" t="s">
        <v>39</v>
      </c>
      <c r="B5" s="19">
        <v>15000</v>
      </c>
      <c r="C5" s="19">
        <v>30000</v>
      </c>
      <c r="D5" s="19"/>
      <c r="E5" s="19"/>
      <c r="F5" s="19"/>
      <c r="G5" s="19">
        <v>45000</v>
      </c>
      <c r="H5" s="15" t="s">
        <v>40</v>
      </c>
      <c r="I5" s="19" t="s">
        <v>73</v>
      </c>
    </row>
    <row r="6" spans="1:11" ht="45" x14ac:dyDescent="0.25">
      <c r="A6" s="8" t="s">
        <v>41</v>
      </c>
      <c r="B6" s="19"/>
      <c r="C6" s="19"/>
      <c r="D6" s="19"/>
      <c r="E6" s="19"/>
      <c r="F6" s="19"/>
      <c r="G6" s="15" t="s">
        <v>18</v>
      </c>
      <c r="H6" s="19" t="s">
        <v>87</v>
      </c>
      <c r="I6" s="19" t="s">
        <v>73</v>
      </c>
    </row>
    <row r="7" spans="1:11" ht="45" x14ac:dyDescent="0.25">
      <c r="A7" s="8" t="s">
        <v>42</v>
      </c>
      <c r="B7" s="29"/>
      <c r="C7" s="15" t="s">
        <v>124</v>
      </c>
      <c r="D7" s="19"/>
      <c r="E7" s="19">
        <v>40000</v>
      </c>
      <c r="F7" s="19"/>
      <c r="G7" s="19"/>
      <c r="H7" s="19" t="s">
        <v>84</v>
      </c>
      <c r="I7" s="19" t="s">
        <v>73</v>
      </c>
    </row>
    <row r="8" spans="1:11" ht="90" x14ac:dyDescent="0.25">
      <c r="A8" s="8" t="s">
        <v>19</v>
      </c>
      <c r="C8" s="19">
        <v>890500</v>
      </c>
      <c r="D8" s="19">
        <v>890500</v>
      </c>
      <c r="E8" s="19"/>
      <c r="F8" s="19"/>
      <c r="G8" s="18">
        <v>1781000</v>
      </c>
      <c r="H8" s="15" t="s">
        <v>85</v>
      </c>
      <c r="I8" s="19" t="s">
        <v>73</v>
      </c>
      <c r="K8" s="16"/>
    </row>
    <row r="9" spans="1:11" ht="30" x14ac:dyDescent="0.25">
      <c r="A9" s="8" t="s">
        <v>43</v>
      </c>
      <c r="B9" s="19">
        <v>5000</v>
      </c>
      <c r="C9" s="19">
        <v>10000</v>
      </c>
      <c r="D9" s="15" t="s">
        <v>126</v>
      </c>
      <c r="E9" s="19">
        <v>15000</v>
      </c>
      <c r="F9" s="19">
        <v>15000</v>
      </c>
      <c r="G9" s="19">
        <v>61000</v>
      </c>
      <c r="H9" s="19" t="s">
        <v>86</v>
      </c>
      <c r="I9" s="19" t="s">
        <v>73</v>
      </c>
    </row>
    <row r="10" spans="1:11" ht="45" x14ac:dyDescent="0.25">
      <c r="A10" s="8" t="s">
        <v>44</v>
      </c>
      <c r="B10" s="23"/>
      <c r="C10" s="19">
        <v>10000</v>
      </c>
      <c r="D10" s="19">
        <v>10000</v>
      </c>
      <c r="E10" s="19">
        <v>10000</v>
      </c>
      <c r="F10" s="19">
        <v>10000</v>
      </c>
      <c r="G10" s="19">
        <v>40000</v>
      </c>
      <c r="H10" s="19" t="s">
        <v>88</v>
      </c>
      <c r="I10" s="19" t="s">
        <v>73</v>
      </c>
    </row>
    <row r="11" spans="1:11" ht="30" x14ac:dyDescent="0.25">
      <c r="A11" s="8" t="s">
        <v>21</v>
      </c>
      <c r="B11" s="7"/>
      <c r="C11" s="7">
        <v>4000</v>
      </c>
      <c r="D11" s="7"/>
      <c r="E11" s="7"/>
      <c r="F11" s="7"/>
      <c r="G11" s="7">
        <v>4000</v>
      </c>
      <c r="H11" s="7" t="s">
        <v>20</v>
      </c>
      <c r="I11" s="7" t="s">
        <v>73</v>
      </c>
    </row>
    <row r="12" spans="1:11" ht="60" x14ac:dyDescent="0.25">
      <c r="A12" s="22" t="s">
        <v>45</v>
      </c>
      <c r="B12" s="21"/>
      <c r="C12" s="21"/>
      <c r="D12" s="21">
        <v>15000</v>
      </c>
      <c r="E12" s="21"/>
      <c r="F12" s="21"/>
      <c r="G12" s="21">
        <v>15000</v>
      </c>
      <c r="H12" s="39" t="s">
        <v>27</v>
      </c>
      <c r="I12" s="22" t="s">
        <v>23</v>
      </c>
    </row>
    <row r="13" spans="1:11" ht="45" x14ac:dyDescent="0.25">
      <c r="A13" s="6" t="s">
        <v>90</v>
      </c>
      <c r="C13" s="5"/>
      <c r="D13" s="40" t="s">
        <v>125</v>
      </c>
      <c r="E13" s="21"/>
      <c r="F13" s="21"/>
      <c r="G13" s="21"/>
      <c r="H13" s="5" t="s">
        <v>91</v>
      </c>
      <c r="I13" s="6" t="s">
        <v>89</v>
      </c>
    </row>
    <row r="14" spans="1:11" ht="60" x14ac:dyDescent="0.25">
      <c r="A14" s="6" t="s">
        <v>29</v>
      </c>
      <c r="B14" s="36"/>
      <c r="C14" s="36"/>
      <c r="D14" s="21"/>
      <c r="E14" s="21"/>
      <c r="F14" s="21"/>
      <c r="G14" s="40" t="s">
        <v>63</v>
      </c>
      <c r="H14" s="39" t="s">
        <v>60</v>
      </c>
      <c r="I14" s="22" t="s">
        <v>92</v>
      </c>
    </row>
    <row r="15" spans="1:11" ht="75" x14ac:dyDescent="0.25">
      <c r="A15" s="6" t="s">
        <v>46</v>
      </c>
      <c r="B15" s="12">
        <v>20000</v>
      </c>
      <c r="C15" s="12">
        <v>10000</v>
      </c>
      <c r="D15" s="13"/>
      <c r="E15" s="13"/>
      <c r="F15" s="13"/>
      <c r="G15" s="12"/>
      <c r="H15" s="5" t="s">
        <v>93</v>
      </c>
      <c r="I15" s="6" t="s">
        <v>28</v>
      </c>
    </row>
    <row r="16" spans="1:11" s="14" customFormat="1" ht="30" x14ac:dyDescent="0.25">
      <c r="A16" s="6" t="s">
        <v>47</v>
      </c>
      <c r="B16" s="18"/>
      <c r="C16" s="18">
        <v>5000</v>
      </c>
      <c r="D16" s="18">
        <v>5000</v>
      </c>
      <c r="E16" s="18">
        <v>5000</v>
      </c>
      <c r="F16" s="18"/>
      <c r="G16" s="18"/>
      <c r="H16" s="5" t="s">
        <v>22</v>
      </c>
      <c r="I16" s="6"/>
    </row>
    <row r="17" spans="1:9" ht="60" x14ac:dyDescent="0.25">
      <c r="A17" s="6" t="s">
        <v>48</v>
      </c>
      <c r="C17" s="5">
        <v>25000</v>
      </c>
      <c r="D17" s="5">
        <v>25000</v>
      </c>
      <c r="E17" s="5"/>
      <c r="F17" s="5"/>
      <c r="G17" s="18">
        <v>50000</v>
      </c>
      <c r="H17" s="5" t="s">
        <v>94</v>
      </c>
      <c r="I17" s="6" t="s">
        <v>82</v>
      </c>
    </row>
    <row r="18" spans="1:9" ht="75" x14ac:dyDescent="0.25">
      <c r="A18" s="8" t="s">
        <v>67</v>
      </c>
      <c r="B18" s="7"/>
      <c r="C18" s="7"/>
      <c r="D18" s="7">
        <v>10000</v>
      </c>
      <c r="E18" s="7"/>
      <c r="F18" s="7"/>
      <c r="G18" s="7">
        <v>10000</v>
      </c>
      <c r="H18" s="20" t="s">
        <v>27</v>
      </c>
      <c r="I18" s="8" t="s">
        <v>26</v>
      </c>
    </row>
    <row r="19" spans="1:9" ht="60" x14ac:dyDescent="0.25">
      <c r="A19" s="8" t="s">
        <v>107</v>
      </c>
      <c r="B19" s="7">
        <v>10000</v>
      </c>
      <c r="C19" s="7"/>
      <c r="D19" s="11">
        <v>125000</v>
      </c>
      <c r="E19" s="7">
        <v>125000</v>
      </c>
      <c r="F19" s="7"/>
      <c r="G19" s="7">
        <v>250000</v>
      </c>
      <c r="H19" s="20" t="s">
        <v>108</v>
      </c>
      <c r="I19" s="8" t="s">
        <v>97</v>
      </c>
    </row>
    <row r="20" spans="1:9" ht="30" x14ac:dyDescent="0.25">
      <c r="A20" s="22" t="s">
        <v>127</v>
      </c>
      <c r="B20" s="5"/>
      <c r="C20" s="6" t="s">
        <v>128</v>
      </c>
      <c r="D20" s="5"/>
      <c r="E20" s="5"/>
      <c r="F20" s="5"/>
      <c r="G20" s="5"/>
      <c r="H20" s="6" t="s">
        <v>102</v>
      </c>
      <c r="I20" s="5" t="s">
        <v>103</v>
      </c>
    </row>
    <row r="21" spans="1:9" ht="60" x14ac:dyDescent="0.25">
      <c r="A21" s="6" t="s">
        <v>131</v>
      </c>
      <c r="B21" s="5"/>
      <c r="C21" s="5">
        <v>5000</v>
      </c>
      <c r="D21" s="5"/>
      <c r="E21" s="5">
        <v>5000</v>
      </c>
      <c r="F21" s="5"/>
      <c r="G21" s="5">
        <v>20000</v>
      </c>
      <c r="H21" s="5" t="s">
        <v>73</v>
      </c>
      <c r="I21" s="5" t="s">
        <v>73</v>
      </c>
    </row>
    <row r="22" spans="1:9" ht="90" x14ac:dyDescent="0.25">
      <c r="A22" s="6" t="s">
        <v>130</v>
      </c>
      <c r="B22" s="5"/>
      <c r="C22" s="5">
        <v>5000</v>
      </c>
      <c r="D22" s="5">
        <v>5000</v>
      </c>
      <c r="E22" s="5">
        <v>5000</v>
      </c>
      <c r="F22" s="5">
        <v>5000</v>
      </c>
      <c r="G22" s="5">
        <v>20000</v>
      </c>
      <c r="H22" s="5" t="s">
        <v>98</v>
      </c>
      <c r="I22" s="5" t="s">
        <v>73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3"/>
  <sheetViews>
    <sheetView tabSelected="1" topLeftCell="A130" zoomScaleNormal="100" workbookViewId="0">
      <selection activeCell="A74" sqref="A74:XFD75"/>
    </sheetView>
  </sheetViews>
  <sheetFormatPr defaultRowHeight="15" x14ac:dyDescent="0.25"/>
  <cols>
    <col min="1" max="1" width="44.140625" customWidth="1"/>
    <col min="6" max="6" width="9.140625" style="99"/>
    <col min="7" max="7" width="15.85546875" customWidth="1"/>
    <col min="8" max="8" width="27" customWidth="1"/>
    <col min="9" max="9" width="20.42578125" customWidth="1"/>
  </cols>
  <sheetData>
    <row r="1" spans="1:9" ht="39" customHeight="1" x14ac:dyDescent="0.3">
      <c r="A1" s="216" t="s">
        <v>240</v>
      </c>
      <c r="B1" s="217"/>
      <c r="C1" s="217"/>
      <c r="D1" s="217"/>
      <c r="E1" s="217"/>
      <c r="F1" s="217"/>
      <c r="G1" s="217"/>
      <c r="H1" s="217"/>
      <c r="I1" s="217"/>
    </row>
    <row r="2" spans="1:9" ht="18.75" x14ac:dyDescent="0.3">
      <c r="A2" s="233" t="s">
        <v>239</v>
      </c>
      <c r="B2" s="233"/>
      <c r="C2" s="233"/>
      <c r="D2" s="233"/>
      <c r="E2" s="233"/>
      <c r="F2" s="233"/>
      <c r="G2" s="233"/>
      <c r="H2" s="233"/>
      <c r="I2" s="233"/>
    </row>
    <row r="3" spans="1:9" ht="18.75" x14ac:dyDescent="0.3">
      <c r="A3" s="1" t="s">
        <v>14</v>
      </c>
      <c r="B3" s="2"/>
      <c r="C3" s="2"/>
      <c r="D3" s="2"/>
      <c r="E3" s="2"/>
      <c r="F3" s="160"/>
      <c r="G3" s="2"/>
      <c r="H3" s="2"/>
      <c r="I3" s="3"/>
    </row>
    <row r="4" spans="1:9" x14ac:dyDescent="0.25">
      <c r="A4" s="17" t="s">
        <v>96</v>
      </c>
      <c r="B4" s="48">
        <v>2019</v>
      </c>
      <c r="C4" s="48">
        <v>2020</v>
      </c>
      <c r="D4" s="48">
        <v>2021</v>
      </c>
      <c r="E4" s="48">
        <v>2022</v>
      </c>
      <c r="F4" s="48">
        <v>2023</v>
      </c>
      <c r="G4" s="91" t="s">
        <v>1</v>
      </c>
      <c r="H4" s="87" t="s">
        <v>2</v>
      </c>
      <c r="I4" s="48" t="s">
        <v>135</v>
      </c>
    </row>
    <row r="5" spans="1:9" x14ac:dyDescent="0.25">
      <c r="A5" s="220" t="s">
        <v>129</v>
      </c>
      <c r="B5" s="176">
        <v>10000</v>
      </c>
      <c r="C5" s="176"/>
      <c r="D5" s="100"/>
      <c r="E5" s="100"/>
      <c r="F5" s="161"/>
      <c r="G5" s="222">
        <f>SUM(B5:F6)</f>
        <v>23000</v>
      </c>
      <c r="H5" s="224" t="s">
        <v>214</v>
      </c>
      <c r="I5" s="224" t="s">
        <v>143</v>
      </c>
    </row>
    <row r="6" spans="1:9" ht="15" customHeight="1" x14ac:dyDescent="0.25">
      <c r="A6" s="221"/>
      <c r="B6" s="177">
        <v>13000</v>
      </c>
      <c r="C6" s="178"/>
      <c r="D6" s="101"/>
      <c r="E6" s="101"/>
      <c r="F6" s="148"/>
      <c r="G6" s="223"/>
      <c r="H6" s="225"/>
      <c r="I6" s="225"/>
    </row>
    <row r="7" spans="1:9" ht="30" x14ac:dyDescent="0.25">
      <c r="A7" s="22" t="s">
        <v>194</v>
      </c>
      <c r="B7" s="177"/>
      <c r="C7" s="179">
        <v>10500</v>
      </c>
      <c r="D7" s="101"/>
      <c r="E7" s="101"/>
      <c r="F7" s="148"/>
      <c r="G7" s="180">
        <f>SUM(B7:F7)</f>
        <v>10500</v>
      </c>
      <c r="H7" s="6" t="s">
        <v>54</v>
      </c>
      <c r="I7" s="6" t="s">
        <v>200</v>
      </c>
    </row>
    <row r="8" spans="1:9" ht="30" customHeight="1" x14ac:dyDescent="0.25">
      <c r="A8" s="30" t="s">
        <v>64</v>
      </c>
      <c r="B8" s="95"/>
      <c r="C8" s="44">
        <v>7000</v>
      </c>
      <c r="D8" s="44">
        <v>7000</v>
      </c>
      <c r="E8" s="44">
        <v>7000</v>
      </c>
      <c r="F8" s="204"/>
      <c r="G8" s="77">
        <f>SUM(B8:F8)</f>
        <v>21000</v>
      </c>
      <c r="H8" s="79" t="s">
        <v>54</v>
      </c>
      <c r="I8" s="8" t="s">
        <v>143</v>
      </c>
    </row>
    <row r="9" spans="1:9" ht="30" x14ac:dyDescent="0.25">
      <c r="A9" s="6" t="s">
        <v>165</v>
      </c>
      <c r="B9" s="44">
        <v>6000</v>
      </c>
      <c r="C9" s="44">
        <v>8000</v>
      </c>
      <c r="D9" s="44"/>
      <c r="E9" s="44"/>
      <c r="F9" s="159"/>
      <c r="G9" s="77">
        <f>SUM(B9:F9)</f>
        <v>14000</v>
      </c>
      <c r="H9" s="5" t="s">
        <v>54</v>
      </c>
      <c r="I9" s="8" t="s">
        <v>143</v>
      </c>
    </row>
    <row r="10" spans="1:9" x14ac:dyDescent="0.25">
      <c r="A10" s="49"/>
      <c r="B10" s="50">
        <f t="shared" ref="B10:G10" si="0">SUM(B5:B9)</f>
        <v>29000</v>
      </c>
      <c r="C10" s="50">
        <f t="shared" si="0"/>
        <v>25500</v>
      </c>
      <c r="D10" s="50">
        <f t="shared" si="0"/>
        <v>7000</v>
      </c>
      <c r="E10" s="50">
        <f t="shared" si="0"/>
        <v>7000</v>
      </c>
      <c r="F10" s="67">
        <f t="shared" si="0"/>
        <v>0</v>
      </c>
      <c r="G10" s="62">
        <f t="shared" si="0"/>
        <v>68500</v>
      </c>
      <c r="H10" s="51"/>
      <c r="I10" s="52"/>
    </row>
    <row r="11" spans="1:9" ht="18.75" x14ac:dyDescent="0.3">
      <c r="A11" s="230" t="s">
        <v>217</v>
      </c>
      <c r="B11" s="231"/>
      <c r="C11" s="231"/>
      <c r="D11" s="231"/>
      <c r="E11" s="231"/>
      <c r="F11" s="231"/>
      <c r="G11" s="231"/>
      <c r="H11" s="231"/>
      <c r="I11" s="232"/>
    </row>
    <row r="12" spans="1:9" ht="15" customHeight="1" x14ac:dyDescent="0.25">
      <c r="A12" s="9" t="s">
        <v>96</v>
      </c>
      <c r="B12" s="9">
        <v>2019</v>
      </c>
      <c r="C12" s="9">
        <v>2020</v>
      </c>
      <c r="D12" s="9">
        <v>2021</v>
      </c>
      <c r="E12" s="9">
        <v>2022</v>
      </c>
      <c r="F12" s="48">
        <v>2023</v>
      </c>
      <c r="G12" s="73" t="s">
        <v>1</v>
      </c>
      <c r="H12" s="9" t="s">
        <v>2</v>
      </c>
      <c r="I12" s="9" t="s">
        <v>135</v>
      </c>
    </row>
    <row r="13" spans="1:9" ht="30" x14ac:dyDescent="0.25">
      <c r="A13" s="183" t="s">
        <v>218</v>
      </c>
      <c r="B13" s="121">
        <v>7000</v>
      </c>
      <c r="C13" s="181">
        <v>5000</v>
      </c>
      <c r="D13" s="182">
        <v>5000</v>
      </c>
      <c r="E13" s="182">
        <v>5000</v>
      </c>
      <c r="F13" s="147"/>
      <c r="G13" s="68">
        <f>SUM(B13:F13)</f>
        <v>22000</v>
      </c>
      <c r="H13" s="22" t="s">
        <v>91</v>
      </c>
      <c r="I13" s="22" t="s">
        <v>149</v>
      </c>
    </row>
    <row r="14" spans="1:9" ht="30" customHeight="1" x14ac:dyDescent="0.25">
      <c r="A14" s="6" t="s">
        <v>168</v>
      </c>
      <c r="B14" s="44"/>
      <c r="C14" s="44">
        <v>5000</v>
      </c>
      <c r="D14" s="44">
        <v>5000</v>
      </c>
      <c r="E14" s="44"/>
      <c r="F14" s="159"/>
      <c r="G14" s="44">
        <f>SUM(B14:F14)</f>
        <v>10000</v>
      </c>
      <c r="H14" s="5" t="s">
        <v>73</v>
      </c>
      <c r="I14" s="22" t="s">
        <v>150</v>
      </c>
    </row>
    <row r="15" spans="1:9" x14ac:dyDescent="0.25">
      <c r="A15" s="53"/>
      <c r="B15" s="50">
        <f t="shared" ref="B15:G15" si="1">SUM(B13:B14)</f>
        <v>7000</v>
      </c>
      <c r="C15" s="50">
        <f t="shared" si="1"/>
        <v>10000</v>
      </c>
      <c r="D15" s="50">
        <f t="shared" si="1"/>
        <v>10000</v>
      </c>
      <c r="E15" s="50">
        <f t="shared" si="1"/>
        <v>5000</v>
      </c>
      <c r="F15" s="67">
        <f t="shared" si="1"/>
        <v>0</v>
      </c>
      <c r="G15" s="50">
        <f t="shared" si="1"/>
        <v>32000</v>
      </c>
      <c r="H15" s="51"/>
      <c r="I15" s="54"/>
    </row>
    <row r="16" spans="1:9" ht="18.75" x14ac:dyDescent="0.3">
      <c r="A16" s="230" t="s">
        <v>15</v>
      </c>
      <c r="B16" s="231"/>
      <c r="C16" s="231"/>
      <c r="D16" s="231"/>
      <c r="E16" s="231"/>
      <c r="F16" s="231"/>
      <c r="G16" s="231"/>
      <c r="H16" s="231"/>
      <c r="I16" s="232"/>
    </row>
    <row r="17" spans="1:9" ht="15" customHeight="1" x14ac:dyDescent="0.25">
      <c r="A17" s="9" t="s">
        <v>96</v>
      </c>
      <c r="B17" s="9">
        <v>2019</v>
      </c>
      <c r="C17" s="9">
        <v>2020</v>
      </c>
      <c r="D17" s="9">
        <v>2021</v>
      </c>
      <c r="E17" s="9">
        <v>2022</v>
      </c>
      <c r="F17" s="48">
        <v>2023</v>
      </c>
      <c r="G17" s="73" t="s">
        <v>1</v>
      </c>
      <c r="H17" s="9" t="s">
        <v>2</v>
      </c>
      <c r="I17" s="9" t="s">
        <v>135</v>
      </c>
    </row>
    <row r="18" spans="1:9" ht="30" x14ac:dyDescent="0.25">
      <c r="A18" s="5" t="str">
        <f>'Maakasutus ja planeeringud'!A6</f>
        <v>Vallateede 
munitsipaliseerimine</v>
      </c>
      <c r="B18" s="44">
        <v>3000</v>
      </c>
      <c r="C18" s="44">
        <v>3000</v>
      </c>
      <c r="D18" s="44">
        <v>3000</v>
      </c>
      <c r="E18" s="44">
        <v>3000</v>
      </c>
      <c r="F18" s="159">
        <v>3000</v>
      </c>
      <c r="G18" s="44">
        <f>SUM(B18:F18)</f>
        <v>15000</v>
      </c>
      <c r="H18" s="5" t="s">
        <v>22</v>
      </c>
      <c r="I18" s="6" t="s">
        <v>177</v>
      </c>
    </row>
    <row r="19" spans="1:9" ht="30" x14ac:dyDescent="0.25">
      <c r="A19" s="8" t="s">
        <v>185</v>
      </c>
      <c r="B19" s="43">
        <v>30000</v>
      </c>
      <c r="C19" s="43">
        <v>30000</v>
      </c>
      <c r="D19" s="43">
        <v>30000</v>
      </c>
      <c r="E19" s="43">
        <v>30000</v>
      </c>
      <c r="F19" s="82">
        <v>30000</v>
      </c>
      <c r="G19" s="78">
        <f>SUM(B19:F19)</f>
        <v>150000</v>
      </c>
      <c r="H19" s="19" t="s">
        <v>51</v>
      </c>
      <c r="I19" s="15" t="s">
        <v>149</v>
      </c>
    </row>
    <row r="20" spans="1:9" ht="27" customHeight="1" x14ac:dyDescent="0.25">
      <c r="A20" s="266" t="s">
        <v>19</v>
      </c>
      <c r="B20" s="184">
        <v>158300</v>
      </c>
      <c r="C20" s="187">
        <v>1571800</v>
      </c>
      <c r="D20" s="115"/>
      <c r="E20" s="112"/>
      <c r="F20" s="132"/>
      <c r="G20" s="236">
        <f>SUM(B20:F21)</f>
        <v>1795550</v>
      </c>
      <c r="H20" s="228" t="s">
        <v>85</v>
      </c>
      <c r="I20" s="228" t="s">
        <v>149</v>
      </c>
    </row>
    <row r="21" spans="1:9" ht="19.5" customHeight="1" x14ac:dyDescent="0.25">
      <c r="A21" s="267"/>
      <c r="B21" s="201">
        <v>129600</v>
      </c>
      <c r="C21" s="177">
        <v>-64150</v>
      </c>
      <c r="D21" s="101"/>
      <c r="E21" s="101"/>
      <c r="F21" s="148"/>
      <c r="G21" s="237"/>
      <c r="H21" s="229"/>
      <c r="I21" s="229"/>
    </row>
    <row r="22" spans="1:9" ht="15" customHeight="1" x14ac:dyDescent="0.25">
      <c r="A22" s="218" t="s">
        <v>46</v>
      </c>
      <c r="B22" s="182">
        <v>10000</v>
      </c>
      <c r="C22" s="121"/>
      <c r="D22" s="121"/>
      <c r="E22" s="121"/>
      <c r="F22" s="147"/>
      <c r="G22" s="238">
        <f>SUM(B22:F23)</f>
        <v>25000</v>
      </c>
      <c r="H22" s="224" t="s">
        <v>189</v>
      </c>
      <c r="I22" s="214" t="s">
        <v>180</v>
      </c>
    </row>
    <row r="23" spans="1:9" ht="15" customHeight="1" x14ac:dyDescent="0.25">
      <c r="A23" s="219"/>
      <c r="B23" s="185">
        <v>15000</v>
      </c>
      <c r="C23" s="102"/>
      <c r="D23" s="102"/>
      <c r="E23" s="102"/>
      <c r="F23" s="162"/>
      <c r="G23" s="239"/>
      <c r="H23" s="225"/>
      <c r="I23" s="215"/>
    </row>
    <row r="24" spans="1:9" ht="43.5" customHeight="1" x14ac:dyDescent="0.25">
      <c r="A24" s="6" t="s">
        <v>184</v>
      </c>
      <c r="B24" s="112">
        <v>5000</v>
      </c>
      <c r="C24" s="112">
        <v>5000</v>
      </c>
      <c r="D24" s="112"/>
      <c r="E24" s="112"/>
      <c r="F24" s="132"/>
      <c r="G24" s="43">
        <f>SUM(B24:F24)</f>
        <v>10000</v>
      </c>
      <c r="H24" s="22" t="s">
        <v>147</v>
      </c>
      <c r="I24" s="83" t="s">
        <v>203</v>
      </c>
    </row>
    <row r="25" spans="1:9" ht="15" customHeight="1" x14ac:dyDescent="0.25">
      <c r="A25" s="218" t="s">
        <v>34</v>
      </c>
      <c r="B25" s="114"/>
      <c r="C25" s="100">
        <v>5000</v>
      </c>
      <c r="D25" s="107"/>
      <c r="E25" s="107"/>
      <c r="F25" s="147"/>
      <c r="G25" s="236">
        <f>SUM(B25:F26)</f>
        <v>30000</v>
      </c>
      <c r="H25" s="234" t="s">
        <v>56</v>
      </c>
      <c r="I25" s="228" t="s">
        <v>142</v>
      </c>
    </row>
    <row r="26" spans="1:9" ht="15" customHeight="1" x14ac:dyDescent="0.25">
      <c r="A26" s="219"/>
      <c r="B26" s="112">
        <v>10000</v>
      </c>
      <c r="C26" s="115">
        <v>5000</v>
      </c>
      <c r="D26" s="112">
        <v>10000</v>
      </c>
      <c r="E26" s="112"/>
      <c r="F26" s="132"/>
      <c r="G26" s="237"/>
      <c r="H26" s="235"/>
      <c r="I26" s="229"/>
    </row>
    <row r="27" spans="1:9" x14ac:dyDescent="0.25">
      <c r="A27" s="218" t="s">
        <v>172</v>
      </c>
      <c r="B27" s="110"/>
      <c r="C27" s="110"/>
      <c r="D27" s="100">
        <v>10000</v>
      </c>
      <c r="E27" s="100"/>
      <c r="F27" s="161"/>
      <c r="G27" s="222">
        <f>SUM(B27:F28)</f>
        <v>50000</v>
      </c>
      <c r="H27" s="228" t="s">
        <v>204</v>
      </c>
      <c r="I27" s="228" t="s">
        <v>201</v>
      </c>
    </row>
    <row r="28" spans="1:9" ht="15" customHeight="1" x14ac:dyDescent="0.25">
      <c r="A28" s="219"/>
      <c r="B28" s="101">
        <v>15000</v>
      </c>
      <c r="C28" s="102">
        <v>10000</v>
      </c>
      <c r="D28" s="111">
        <v>5000</v>
      </c>
      <c r="E28" s="189">
        <v>5000</v>
      </c>
      <c r="F28" s="189">
        <v>5000</v>
      </c>
      <c r="G28" s="223"/>
      <c r="H28" s="229"/>
      <c r="I28" s="229"/>
    </row>
    <row r="29" spans="1:9" x14ac:dyDescent="0.25">
      <c r="A29" s="240" t="s">
        <v>219</v>
      </c>
      <c r="B29" s="130">
        <v>30000</v>
      </c>
      <c r="C29" s="120"/>
      <c r="D29" s="130"/>
      <c r="E29" s="122"/>
      <c r="F29" s="130"/>
      <c r="G29" s="242">
        <f>SUM(B29:F30)</f>
        <v>45000</v>
      </c>
      <c r="H29" s="244" t="s">
        <v>205</v>
      </c>
      <c r="I29" s="246" t="s">
        <v>206</v>
      </c>
    </row>
    <row r="30" spans="1:9" ht="15" customHeight="1" x14ac:dyDescent="0.25">
      <c r="A30" s="241"/>
      <c r="B30" s="177">
        <v>13700</v>
      </c>
      <c r="C30" s="178">
        <v>1300</v>
      </c>
      <c r="D30" s="178"/>
      <c r="E30" s="178"/>
      <c r="F30" s="148"/>
      <c r="G30" s="243"/>
      <c r="H30" s="245"/>
      <c r="I30" s="247"/>
    </row>
    <row r="31" spans="1:9" ht="15" customHeight="1" x14ac:dyDescent="0.25">
      <c r="A31" s="218" t="s">
        <v>113</v>
      </c>
      <c r="B31" s="181">
        <v>865536</v>
      </c>
      <c r="C31" s="181">
        <v>87077</v>
      </c>
      <c r="D31" s="182"/>
      <c r="E31" s="182"/>
      <c r="F31" s="147"/>
      <c r="G31" s="226">
        <f>SUM(B31:F32)</f>
        <v>1120721</v>
      </c>
      <c r="H31" s="228" t="s">
        <v>72</v>
      </c>
      <c r="I31" s="228" t="s">
        <v>177</v>
      </c>
    </row>
    <row r="32" spans="1:9" ht="15" customHeight="1" x14ac:dyDescent="0.25">
      <c r="A32" s="219"/>
      <c r="B32" s="177">
        <v>152730</v>
      </c>
      <c r="C32" s="177">
        <v>15378</v>
      </c>
      <c r="D32" s="178"/>
      <c r="E32" s="178"/>
      <c r="F32" s="148"/>
      <c r="G32" s="227"/>
      <c r="H32" s="229"/>
      <c r="I32" s="229"/>
    </row>
    <row r="33" spans="1:10" ht="15" customHeight="1" x14ac:dyDescent="0.25">
      <c r="A33" s="218" t="s">
        <v>176</v>
      </c>
      <c r="B33" s="108"/>
      <c r="C33" s="181">
        <v>5924</v>
      </c>
      <c r="D33" s="182">
        <v>45000</v>
      </c>
      <c r="E33" s="182"/>
      <c r="F33" s="147"/>
      <c r="G33" s="226">
        <f>SUM(B33:F34)</f>
        <v>65924</v>
      </c>
      <c r="H33" s="228" t="s">
        <v>69</v>
      </c>
      <c r="I33" s="228" t="s">
        <v>202</v>
      </c>
    </row>
    <row r="34" spans="1:10" ht="15" customHeight="1" x14ac:dyDescent="0.25">
      <c r="A34" s="219"/>
      <c r="B34" s="112"/>
      <c r="C34" s="186">
        <v>5000</v>
      </c>
      <c r="D34" s="184">
        <v>10000</v>
      </c>
      <c r="E34" s="187"/>
      <c r="F34" s="132"/>
      <c r="G34" s="227"/>
      <c r="H34" s="229"/>
      <c r="I34" s="229"/>
    </row>
    <row r="35" spans="1:10" ht="30" customHeight="1" x14ac:dyDescent="0.25">
      <c r="A35" s="6" t="s">
        <v>29</v>
      </c>
      <c r="B35" s="70"/>
      <c r="C35" s="68"/>
      <c r="D35" s="68"/>
      <c r="E35" s="68"/>
      <c r="F35" s="82"/>
      <c r="G35" s="69" t="s">
        <v>63</v>
      </c>
      <c r="H35" s="39" t="s">
        <v>60</v>
      </c>
      <c r="I35" s="22" t="s">
        <v>149</v>
      </c>
    </row>
    <row r="36" spans="1:10" x14ac:dyDescent="0.25">
      <c r="A36" s="218" t="s">
        <v>173</v>
      </c>
      <c r="B36" s="188">
        <v>406660</v>
      </c>
      <c r="C36" s="129">
        <v>204400</v>
      </c>
      <c r="D36" s="100"/>
      <c r="E36" s="100"/>
      <c r="F36" s="161"/>
      <c r="G36" s="222">
        <f>SUM(B36:F37)</f>
        <v>703160</v>
      </c>
      <c r="H36" s="224" t="s">
        <v>140</v>
      </c>
      <c r="I36" s="224" t="s">
        <v>149</v>
      </c>
    </row>
    <row r="37" spans="1:10" x14ac:dyDescent="0.25">
      <c r="A37" s="219"/>
      <c r="B37" s="202">
        <v>41100</v>
      </c>
      <c r="C37" s="103">
        <v>51000</v>
      </c>
      <c r="D37" s="102"/>
      <c r="E37" s="102"/>
      <c r="F37" s="162"/>
      <c r="G37" s="223"/>
      <c r="H37" s="225"/>
      <c r="I37" s="225"/>
    </row>
    <row r="38" spans="1:10" x14ac:dyDescent="0.25">
      <c r="A38" s="224" t="s">
        <v>193</v>
      </c>
      <c r="B38" s="203">
        <v>209333</v>
      </c>
      <c r="C38" s="127"/>
      <c r="D38" s="128"/>
      <c r="E38" s="128"/>
      <c r="F38" s="151"/>
      <c r="G38" s="262">
        <f>SUM(B38:F39)</f>
        <v>209333</v>
      </c>
      <c r="H38" s="228" t="s">
        <v>78</v>
      </c>
      <c r="I38" s="228" t="s">
        <v>141</v>
      </c>
      <c r="J38" s="93"/>
    </row>
    <row r="39" spans="1:10" ht="15" customHeight="1" x14ac:dyDescent="0.25">
      <c r="A39" s="225"/>
      <c r="B39" s="131"/>
      <c r="C39" s="149"/>
      <c r="D39" s="128"/>
      <c r="E39" s="128"/>
      <c r="F39" s="151"/>
      <c r="G39" s="263"/>
      <c r="H39" s="229"/>
      <c r="I39" s="229"/>
    </row>
    <row r="40" spans="1:10" ht="22.5" customHeight="1" x14ac:dyDescent="0.25">
      <c r="A40" s="240" t="s">
        <v>118</v>
      </c>
      <c r="B40" s="144"/>
      <c r="C40" s="194">
        <v>5000</v>
      </c>
      <c r="D40" s="107"/>
      <c r="E40" s="107"/>
      <c r="F40" s="147"/>
      <c r="G40" s="264">
        <f>SUM(B40:F41)</f>
        <v>21000</v>
      </c>
      <c r="H40" s="214" t="s">
        <v>146</v>
      </c>
      <c r="I40" s="214" t="s">
        <v>203</v>
      </c>
    </row>
    <row r="41" spans="1:10" ht="21.75" customHeight="1" x14ac:dyDescent="0.25">
      <c r="A41" s="241"/>
      <c r="B41" s="150">
        <v>1000</v>
      </c>
      <c r="C41" s="151">
        <v>5000</v>
      </c>
      <c r="D41" s="151">
        <v>5000</v>
      </c>
      <c r="E41" s="151">
        <v>5000</v>
      </c>
      <c r="F41" s="151"/>
      <c r="G41" s="265"/>
      <c r="H41" s="215"/>
      <c r="I41" s="215"/>
    </row>
    <row r="42" spans="1:10" ht="21.75" customHeight="1" x14ac:dyDescent="0.25">
      <c r="A42" s="218" t="s">
        <v>32</v>
      </c>
      <c r="B42" s="144"/>
      <c r="C42" s="192">
        <v>20000</v>
      </c>
      <c r="D42" s="134"/>
      <c r="E42" s="107"/>
      <c r="F42" s="147"/>
      <c r="G42" s="222">
        <f>SUM(B42:F43)</f>
        <v>25000</v>
      </c>
      <c r="H42" s="228" t="s">
        <v>171</v>
      </c>
      <c r="I42" s="228" t="s">
        <v>144</v>
      </c>
    </row>
    <row r="43" spans="1:10" ht="22.5" customHeight="1" x14ac:dyDescent="0.25">
      <c r="A43" s="219"/>
      <c r="B43" s="111">
        <v>5000</v>
      </c>
      <c r="C43" s="101"/>
      <c r="D43" s="101"/>
      <c r="E43" s="101"/>
      <c r="F43" s="148"/>
      <c r="G43" s="223"/>
      <c r="H43" s="229"/>
      <c r="I43" s="229"/>
    </row>
    <row r="44" spans="1:10" ht="30" x14ac:dyDescent="0.25">
      <c r="A44" s="6" t="s">
        <v>16</v>
      </c>
      <c r="B44" s="204">
        <f>18000-9333</f>
        <v>8667</v>
      </c>
      <c r="C44" s="204">
        <v>11333</v>
      </c>
      <c r="D44" s="44">
        <v>10000</v>
      </c>
      <c r="E44" s="44">
        <v>10000</v>
      </c>
      <c r="F44" s="159">
        <v>10000</v>
      </c>
      <c r="G44" s="77">
        <f>SUM(B44:F44)</f>
        <v>50000</v>
      </c>
      <c r="H44" s="8" t="s">
        <v>95</v>
      </c>
      <c r="I44" s="8" t="s">
        <v>142</v>
      </c>
    </row>
    <row r="45" spans="1:10" ht="30" customHeight="1" x14ac:dyDescent="0.25">
      <c r="A45" s="5" t="str">
        <f>'Maakasutus ja planeeringud'!A8</f>
        <v>Valla üldplaneeringu 
koostamine</v>
      </c>
      <c r="B45" s="205">
        <v>15000</v>
      </c>
      <c r="C45" s="102">
        <v>30000</v>
      </c>
      <c r="D45" s="206">
        <v>36000</v>
      </c>
      <c r="E45" s="102"/>
      <c r="F45" s="162"/>
      <c r="G45" s="44">
        <f>SUM(B45:F45)</f>
        <v>81000</v>
      </c>
      <c r="H45" s="75" t="s">
        <v>167</v>
      </c>
      <c r="I45" s="6" t="s">
        <v>177</v>
      </c>
      <c r="J45" s="93"/>
    </row>
    <row r="46" spans="1:10" ht="31.5" customHeight="1" x14ac:dyDescent="0.25">
      <c r="A46" s="5" t="str">
        <f>'Maakasutus ja planeeringud'!A7</f>
        <v>Valla planeeringud</v>
      </c>
      <c r="B46" s="44">
        <v>5000</v>
      </c>
      <c r="C46" s="44">
        <v>5000</v>
      </c>
      <c r="D46" s="44">
        <v>5000</v>
      </c>
      <c r="E46" s="44">
        <v>5000</v>
      </c>
      <c r="F46" s="159">
        <v>5000</v>
      </c>
      <c r="G46" s="44">
        <f>SUM(B46:F46)</f>
        <v>25000</v>
      </c>
      <c r="H46" s="5" t="s">
        <v>54</v>
      </c>
      <c r="I46" s="6" t="s">
        <v>177</v>
      </c>
    </row>
    <row r="47" spans="1:10" x14ac:dyDescent="0.25">
      <c r="A47" s="53"/>
      <c r="B47" s="50">
        <f t="shared" ref="B47:G47" si="2">SUM(B18:B46)</f>
        <v>2129626</v>
      </c>
      <c r="C47" s="50">
        <f t="shared" si="2"/>
        <v>2012062</v>
      </c>
      <c r="D47" s="50">
        <f t="shared" si="2"/>
        <v>169000</v>
      </c>
      <c r="E47" s="50">
        <f t="shared" si="2"/>
        <v>58000</v>
      </c>
      <c r="F47" s="67">
        <f t="shared" si="2"/>
        <v>53000</v>
      </c>
      <c r="G47" s="50">
        <f t="shared" si="2"/>
        <v>4421688</v>
      </c>
      <c r="H47" s="51"/>
      <c r="I47" s="54"/>
    </row>
    <row r="48" spans="1:10" ht="18.75" x14ac:dyDescent="0.3">
      <c r="A48" s="1" t="s">
        <v>220</v>
      </c>
      <c r="B48" s="2"/>
      <c r="C48" s="2"/>
      <c r="D48" s="2"/>
      <c r="E48" s="2"/>
      <c r="F48" s="160"/>
      <c r="G48" s="2"/>
      <c r="H48" s="2"/>
      <c r="I48" s="3"/>
    </row>
    <row r="49" spans="1:10" x14ac:dyDescent="0.25">
      <c r="A49" s="9" t="s">
        <v>96</v>
      </c>
      <c r="B49" s="17">
        <v>2019</v>
      </c>
      <c r="C49" s="17">
        <v>2020</v>
      </c>
      <c r="D49" s="17">
        <v>2021</v>
      </c>
      <c r="E49" s="17">
        <v>2022</v>
      </c>
      <c r="F49" s="163">
        <v>2023</v>
      </c>
      <c r="G49" s="73" t="s">
        <v>1</v>
      </c>
      <c r="H49" s="9" t="s">
        <v>2</v>
      </c>
      <c r="I49" s="9" t="s">
        <v>135</v>
      </c>
    </row>
    <row r="50" spans="1:10" x14ac:dyDescent="0.25">
      <c r="A50" s="218" t="s">
        <v>48</v>
      </c>
      <c r="B50" s="207"/>
      <c r="C50" s="136">
        <v>12500</v>
      </c>
      <c r="D50" s="126"/>
      <c r="E50" s="126"/>
      <c r="F50" s="164"/>
      <c r="G50" s="222">
        <f>SUM(B50:F51)</f>
        <v>37500</v>
      </c>
      <c r="H50" s="268" t="s">
        <v>94</v>
      </c>
      <c r="I50" s="228" t="s">
        <v>150</v>
      </c>
    </row>
    <row r="51" spans="1:10" ht="15" customHeight="1" x14ac:dyDescent="0.25">
      <c r="A51" s="219"/>
      <c r="B51" s="127">
        <v>12500</v>
      </c>
      <c r="C51" s="127">
        <v>12500</v>
      </c>
      <c r="D51" s="128"/>
      <c r="E51" s="128"/>
      <c r="F51" s="151"/>
      <c r="G51" s="223"/>
      <c r="H51" s="269"/>
      <c r="I51" s="229"/>
    </row>
    <row r="52" spans="1:10" x14ac:dyDescent="0.25">
      <c r="A52" s="66"/>
      <c r="B52" s="153">
        <f t="shared" ref="B52:G52" si="3">SUM(B50:B51)</f>
        <v>12500</v>
      </c>
      <c r="C52" s="153">
        <f t="shared" si="3"/>
        <v>25000</v>
      </c>
      <c r="D52" s="153">
        <f t="shared" si="3"/>
        <v>0</v>
      </c>
      <c r="E52" s="153">
        <f t="shared" si="3"/>
        <v>0</v>
      </c>
      <c r="F52" s="153">
        <f t="shared" si="3"/>
        <v>0</v>
      </c>
      <c r="G52" s="153">
        <f t="shared" si="3"/>
        <v>37500</v>
      </c>
      <c r="H52" s="54"/>
      <c r="I52" s="56"/>
    </row>
    <row r="53" spans="1:10" ht="18.75" x14ac:dyDescent="0.3">
      <c r="A53" s="1" t="s">
        <v>221</v>
      </c>
      <c r="B53" s="85"/>
      <c r="C53" s="85"/>
      <c r="D53" s="85"/>
      <c r="E53" s="85"/>
      <c r="F53" s="165"/>
      <c r="G53" s="85"/>
      <c r="H53" s="85"/>
      <c r="I53" s="85"/>
    </row>
    <row r="54" spans="1:10" x14ac:dyDescent="0.25">
      <c r="A54" s="9" t="s">
        <v>96</v>
      </c>
      <c r="B54" s="86">
        <v>2019</v>
      </c>
      <c r="C54" s="86">
        <v>2020</v>
      </c>
      <c r="D54" s="86">
        <v>2021</v>
      </c>
      <c r="E54" s="86">
        <v>2022</v>
      </c>
      <c r="F54" s="166">
        <v>2023</v>
      </c>
      <c r="G54" s="92" t="s">
        <v>1</v>
      </c>
      <c r="H54" s="86" t="s">
        <v>2</v>
      </c>
      <c r="I54" s="86" t="s">
        <v>135</v>
      </c>
    </row>
    <row r="55" spans="1:10" x14ac:dyDescent="0.25">
      <c r="A55" s="218" t="s">
        <v>183</v>
      </c>
      <c r="B55" s="144"/>
      <c r="C55" s="107">
        <v>5000</v>
      </c>
      <c r="D55" s="107">
        <v>5000</v>
      </c>
      <c r="E55" s="107">
        <v>5000</v>
      </c>
      <c r="F55" s="147">
        <v>5000</v>
      </c>
      <c r="G55" s="236">
        <f>SUM(B55:F56)</f>
        <v>45000</v>
      </c>
      <c r="H55" s="234" t="s">
        <v>88</v>
      </c>
      <c r="I55" s="228" t="s">
        <v>149</v>
      </c>
    </row>
    <row r="56" spans="1:10" ht="15" customHeight="1" x14ac:dyDescent="0.25">
      <c r="A56" s="219"/>
      <c r="B56" s="111">
        <v>5000</v>
      </c>
      <c r="C56" s="111">
        <v>5000</v>
      </c>
      <c r="D56" s="111">
        <v>5000</v>
      </c>
      <c r="E56" s="111">
        <v>5000</v>
      </c>
      <c r="F56" s="118">
        <v>5000</v>
      </c>
      <c r="G56" s="237"/>
      <c r="H56" s="235"/>
      <c r="I56" s="229"/>
    </row>
    <row r="57" spans="1:10" ht="27.75" customHeight="1" x14ac:dyDescent="0.25">
      <c r="A57" s="6" t="s">
        <v>43</v>
      </c>
      <c r="B57" s="112">
        <v>10000</v>
      </c>
      <c r="C57" s="112">
        <v>15000</v>
      </c>
      <c r="D57" s="112">
        <v>15000</v>
      </c>
      <c r="E57" s="191">
        <v>10000</v>
      </c>
      <c r="F57" s="191">
        <v>5000</v>
      </c>
      <c r="G57" s="43">
        <f>SUM(B57:F57)</f>
        <v>55000</v>
      </c>
      <c r="H57" s="76" t="s">
        <v>86</v>
      </c>
      <c r="I57" s="22" t="s">
        <v>150</v>
      </c>
    </row>
    <row r="58" spans="1:10" ht="30" customHeight="1" x14ac:dyDescent="0.25">
      <c r="A58" s="8" t="s">
        <v>175</v>
      </c>
      <c r="B58" s="43">
        <v>30000</v>
      </c>
      <c r="C58" s="43"/>
      <c r="D58" s="43"/>
      <c r="E58" s="43"/>
      <c r="F58" s="82"/>
      <c r="G58" s="78">
        <f>SUM(B58:F58)</f>
        <v>30000</v>
      </c>
      <c r="H58" s="15" t="s">
        <v>40</v>
      </c>
      <c r="I58" s="22" t="s">
        <v>149</v>
      </c>
    </row>
    <row r="59" spans="1:10" ht="15" customHeight="1" x14ac:dyDescent="0.25">
      <c r="A59" s="266" t="s">
        <v>42</v>
      </c>
      <c r="B59" s="120"/>
      <c r="C59" s="144">
        <v>310000</v>
      </c>
      <c r="D59" s="107">
        <v>30000</v>
      </c>
      <c r="E59" s="119"/>
      <c r="F59" s="167"/>
      <c r="G59" s="236">
        <f>SUM(B59:F60)</f>
        <v>460000</v>
      </c>
      <c r="H59" s="228" t="s">
        <v>84</v>
      </c>
      <c r="I59" s="228" t="s">
        <v>149</v>
      </c>
    </row>
    <row r="60" spans="1:10" ht="15" customHeight="1" x14ac:dyDescent="0.25">
      <c r="A60" s="267"/>
      <c r="B60" s="195">
        <v>100000</v>
      </c>
      <c r="C60" s="189">
        <v>10000</v>
      </c>
      <c r="D60" s="111">
        <v>10000</v>
      </c>
      <c r="E60" s="101"/>
      <c r="F60" s="148"/>
      <c r="G60" s="237"/>
      <c r="H60" s="229"/>
      <c r="I60" s="229"/>
    </row>
    <row r="61" spans="1:10" ht="30" customHeight="1" x14ac:dyDescent="0.25">
      <c r="A61" s="6" t="s">
        <v>186</v>
      </c>
      <c r="B61" s="119"/>
      <c r="C61" s="119"/>
      <c r="D61" s="119"/>
      <c r="E61" s="119"/>
      <c r="F61" s="167"/>
      <c r="G61" s="45" t="s">
        <v>191</v>
      </c>
      <c r="H61" s="22" t="s">
        <v>87</v>
      </c>
      <c r="I61" s="22" t="s">
        <v>149</v>
      </c>
    </row>
    <row r="62" spans="1:10" ht="30" x14ac:dyDescent="0.25">
      <c r="A62" s="6" t="s">
        <v>182</v>
      </c>
      <c r="B62" s="78">
        <v>5000</v>
      </c>
      <c r="C62" s="78">
        <v>5000</v>
      </c>
      <c r="D62" s="78">
        <v>5000</v>
      </c>
      <c r="E62" s="78"/>
      <c r="F62" s="90"/>
      <c r="G62" s="78">
        <f>SUM(B62:F62)</f>
        <v>15000</v>
      </c>
      <c r="H62" s="5" t="s">
        <v>54</v>
      </c>
      <c r="I62" s="22" t="s">
        <v>150</v>
      </c>
    </row>
    <row r="63" spans="1:10" ht="30" customHeight="1" x14ac:dyDescent="0.25">
      <c r="A63" s="198" t="s">
        <v>241</v>
      </c>
      <c r="B63" s="44">
        <v>5000</v>
      </c>
      <c r="C63" s="44">
        <v>5000</v>
      </c>
      <c r="D63" s="44">
        <v>5000</v>
      </c>
      <c r="E63" s="44">
        <v>5000</v>
      </c>
      <c r="F63" s="204"/>
      <c r="G63" s="44">
        <f>SUM(B63:F63)</f>
        <v>20000</v>
      </c>
      <c r="H63" s="6" t="s">
        <v>169</v>
      </c>
      <c r="I63" s="22" t="s">
        <v>150</v>
      </c>
    </row>
    <row r="64" spans="1:10" ht="30" x14ac:dyDescent="0.25">
      <c r="A64" s="5" t="s">
        <v>222</v>
      </c>
      <c r="B64" s="204">
        <v>5000</v>
      </c>
      <c r="C64" s="158"/>
      <c r="D64" s="158"/>
      <c r="E64" s="158"/>
      <c r="F64" s="159"/>
      <c r="G64" s="159">
        <f>SUM(B64:F64)</f>
        <v>5000</v>
      </c>
      <c r="H64" s="5" t="s">
        <v>54</v>
      </c>
      <c r="I64" s="6" t="s">
        <v>177</v>
      </c>
      <c r="J64" s="93"/>
    </row>
    <row r="65" spans="1:10" x14ac:dyDescent="0.25">
      <c r="A65" s="218" t="s">
        <v>90</v>
      </c>
      <c r="B65" s="121"/>
      <c r="C65" s="109"/>
      <c r="D65" s="122">
        <v>50000</v>
      </c>
      <c r="E65" s="122">
        <v>50000</v>
      </c>
      <c r="F65" s="147"/>
      <c r="G65" s="274">
        <f>SUM(B65:F66)</f>
        <v>200000</v>
      </c>
      <c r="H65" s="224" t="s">
        <v>162</v>
      </c>
      <c r="I65" s="228" t="s">
        <v>149</v>
      </c>
    </row>
    <row r="66" spans="1:10" ht="15" customHeight="1" x14ac:dyDescent="0.25">
      <c r="A66" s="219"/>
      <c r="B66" s="102"/>
      <c r="C66" s="102"/>
      <c r="D66" s="123">
        <v>50000</v>
      </c>
      <c r="E66" s="123">
        <v>50000</v>
      </c>
      <c r="F66" s="118"/>
      <c r="G66" s="275"/>
      <c r="H66" s="225"/>
      <c r="I66" s="229"/>
    </row>
    <row r="67" spans="1:10" ht="15" customHeight="1" x14ac:dyDescent="0.25">
      <c r="A67" s="266" t="s">
        <v>223</v>
      </c>
      <c r="B67" s="129"/>
      <c r="C67" s="129">
        <v>5000</v>
      </c>
      <c r="D67" s="100">
        <v>5000</v>
      </c>
      <c r="E67" s="100"/>
      <c r="F67" s="176"/>
      <c r="G67" s="270">
        <f>SUM(B67:F68)</f>
        <v>20000</v>
      </c>
      <c r="H67" s="234" t="s">
        <v>91</v>
      </c>
      <c r="I67" s="228" t="s">
        <v>150</v>
      </c>
    </row>
    <row r="68" spans="1:10" ht="15" customHeight="1" x14ac:dyDescent="0.25">
      <c r="A68" s="267"/>
      <c r="B68" s="128"/>
      <c r="C68" s="127">
        <v>5000</v>
      </c>
      <c r="D68" s="127">
        <v>5000</v>
      </c>
      <c r="E68" s="128"/>
      <c r="F68" s="151"/>
      <c r="G68" s="271"/>
      <c r="H68" s="235"/>
      <c r="I68" s="229"/>
    </row>
    <row r="69" spans="1:10" s="96" customFormat="1" ht="15" customHeight="1" x14ac:dyDescent="0.25">
      <c r="A69" s="258" t="s">
        <v>151</v>
      </c>
      <c r="B69" s="199">
        <v>0</v>
      </c>
      <c r="C69" s="200"/>
      <c r="D69" s="200"/>
      <c r="E69" s="199"/>
      <c r="F69" s="199"/>
      <c r="G69" s="260">
        <f>SUM(B69:F70)</f>
        <v>0</v>
      </c>
      <c r="H69" s="254" t="s">
        <v>196</v>
      </c>
      <c r="I69" s="256" t="s">
        <v>225</v>
      </c>
    </row>
    <row r="70" spans="1:10" s="96" customFormat="1" x14ac:dyDescent="0.25">
      <c r="A70" s="259"/>
      <c r="B70" s="154">
        <v>0</v>
      </c>
      <c r="C70" s="113"/>
      <c r="D70" s="113"/>
      <c r="E70" s="113"/>
      <c r="F70" s="113"/>
      <c r="G70" s="261"/>
      <c r="H70" s="255"/>
      <c r="I70" s="257"/>
    </row>
    <row r="71" spans="1:10" ht="45" x14ac:dyDescent="0.25">
      <c r="A71" s="97" t="s">
        <v>170</v>
      </c>
      <c r="B71" s="154"/>
      <c r="C71" s="113"/>
      <c r="D71" s="113"/>
      <c r="E71" s="113"/>
      <c r="F71" s="168"/>
      <c r="G71" s="98" t="s">
        <v>63</v>
      </c>
      <c r="H71" s="94" t="s">
        <v>91</v>
      </c>
      <c r="I71" s="97" t="s">
        <v>150</v>
      </c>
      <c r="J71" s="93"/>
    </row>
    <row r="72" spans="1:10" ht="30" x14ac:dyDescent="0.25">
      <c r="A72" s="6" t="s">
        <v>174</v>
      </c>
      <c r="B72" s="79"/>
      <c r="C72" s="79"/>
      <c r="D72" s="43">
        <v>10000</v>
      </c>
      <c r="E72" s="152">
        <v>5000</v>
      </c>
      <c r="F72" s="82"/>
      <c r="G72" s="43">
        <f>SUM(B72:F72)</f>
        <v>15000</v>
      </c>
      <c r="H72" s="6" t="s">
        <v>145</v>
      </c>
      <c r="I72" s="6" t="s">
        <v>81</v>
      </c>
    </row>
    <row r="73" spans="1:10" ht="30" customHeight="1" x14ac:dyDescent="0.25">
      <c r="A73" s="84" t="s">
        <v>68</v>
      </c>
      <c r="B73" s="43"/>
      <c r="C73" s="43"/>
      <c r="D73" s="43"/>
      <c r="E73" s="43"/>
      <c r="F73" s="82"/>
      <c r="G73" s="45" t="s">
        <v>121</v>
      </c>
      <c r="H73" s="22" t="s">
        <v>148</v>
      </c>
      <c r="I73" s="22" t="s">
        <v>143</v>
      </c>
    </row>
    <row r="74" spans="1:10" x14ac:dyDescent="0.25">
      <c r="A74" s="49"/>
      <c r="B74" s="67">
        <f>SUM(B55:B73)</f>
        <v>160000</v>
      </c>
      <c r="C74" s="67">
        <f>SUM(C55:C73)</f>
        <v>365000</v>
      </c>
      <c r="D74" s="67">
        <f>SUM(D55:D73)</f>
        <v>195000</v>
      </c>
      <c r="E74" s="67">
        <f>SUM(E55:E73)</f>
        <v>130000</v>
      </c>
      <c r="F74" s="67">
        <f>SUM(F55:F73)</f>
        <v>15000</v>
      </c>
      <c r="G74" s="67">
        <f>SUM(G55:G73)</f>
        <v>865000</v>
      </c>
      <c r="H74" s="51"/>
      <c r="I74" s="52"/>
    </row>
    <row r="75" spans="1:10" ht="18.75" x14ac:dyDescent="0.3">
      <c r="A75" s="1" t="s">
        <v>224</v>
      </c>
      <c r="B75" s="71"/>
      <c r="C75" s="71"/>
      <c r="D75" s="71"/>
      <c r="E75" s="71"/>
      <c r="F75" s="169"/>
      <c r="G75" s="71"/>
      <c r="H75" s="2"/>
      <c r="I75" s="3"/>
    </row>
    <row r="76" spans="1:10" x14ac:dyDescent="0.25">
      <c r="A76" s="9" t="s">
        <v>96</v>
      </c>
      <c r="B76" s="86">
        <v>2019</v>
      </c>
      <c r="C76" s="86">
        <v>2020</v>
      </c>
      <c r="D76" s="86">
        <v>2021</v>
      </c>
      <c r="E76" s="86">
        <v>2022</v>
      </c>
      <c r="F76" s="166">
        <v>2023</v>
      </c>
      <c r="G76" s="92" t="s">
        <v>1</v>
      </c>
      <c r="H76" s="86" t="s">
        <v>2</v>
      </c>
      <c r="I76" s="86" t="s">
        <v>135</v>
      </c>
    </row>
    <row r="77" spans="1:10" ht="24" customHeight="1" x14ac:dyDescent="0.25">
      <c r="A77" s="278" t="s">
        <v>215</v>
      </c>
      <c r="B77" s="190"/>
      <c r="C77" s="190"/>
      <c r="D77" s="190">
        <v>15000</v>
      </c>
      <c r="E77" s="190"/>
      <c r="F77" s="190"/>
      <c r="G77" s="280">
        <f>SUM(B77:F78)</f>
        <v>50000</v>
      </c>
      <c r="H77" s="282" t="s">
        <v>56</v>
      </c>
      <c r="I77" s="284" t="s">
        <v>153</v>
      </c>
    </row>
    <row r="78" spans="1:10" ht="23.25" customHeight="1" x14ac:dyDescent="0.25">
      <c r="A78" s="279"/>
      <c r="B78" s="190">
        <v>10000</v>
      </c>
      <c r="C78" s="190">
        <v>5000</v>
      </c>
      <c r="D78" s="190">
        <v>15000</v>
      </c>
      <c r="E78" s="208">
        <v>5000</v>
      </c>
      <c r="F78" s="190"/>
      <c r="G78" s="281"/>
      <c r="H78" s="283"/>
      <c r="I78" s="285"/>
    </row>
    <row r="79" spans="1:10" x14ac:dyDescent="0.25">
      <c r="A79" s="266" t="s">
        <v>112</v>
      </c>
      <c r="B79" s="182"/>
      <c r="C79" s="107">
        <v>10000</v>
      </c>
      <c r="D79" s="105">
        <v>10000</v>
      </c>
      <c r="E79" s="105">
        <v>10000</v>
      </c>
      <c r="F79" s="130"/>
      <c r="G79" s="276">
        <f>SUM(B79:F80)</f>
        <v>66000</v>
      </c>
      <c r="H79" s="224" t="s">
        <v>236</v>
      </c>
      <c r="I79" s="228" t="s">
        <v>141</v>
      </c>
    </row>
    <row r="80" spans="1:10" ht="60.75" customHeight="1" x14ac:dyDescent="0.25">
      <c r="A80" s="267"/>
      <c r="B80" s="137">
        <v>6000</v>
      </c>
      <c r="C80" s="146">
        <v>10000</v>
      </c>
      <c r="D80" s="146">
        <v>10000</v>
      </c>
      <c r="E80" s="146">
        <v>10000</v>
      </c>
      <c r="F80" s="118"/>
      <c r="G80" s="277"/>
      <c r="H80" s="225"/>
      <c r="I80" s="229"/>
    </row>
    <row r="81" spans="1:10" ht="15.75" customHeight="1" x14ac:dyDescent="0.25">
      <c r="A81" s="266" t="s">
        <v>133</v>
      </c>
      <c r="B81" s="181">
        <v>10000</v>
      </c>
      <c r="C81" s="182">
        <v>9600</v>
      </c>
      <c r="D81" s="105"/>
      <c r="E81" s="105"/>
      <c r="F81" s="130"/>
      <c r="G81" s="270">
        <f>SUM(B81:F82)</f>
        <v>22000</v>
      </c>
      <c r="H81" s="272" t="s">
        <v>139</v>
      </c>
      <c r="I81" s="224" t="s">
        <v>211</v>
      </c>
    </row>
    <row r="82" spans="1:10" ht="15" customHeight="1" x14ac:dyDescent="0.25">
      <c r="A82" s="267"/>
      <c r="B82" s="177">
        <v>2400</v>
      </c>
      <c r="C82" s="209"/>
      <c r="D82" s="102"/>
      <c r="E82" s="102"/>
      <c r="F82" s="162"/>
      <c r="G82" s="271"/>
      <c r="H82" s="273"/>
      <c r="I82" s="225"/>
    </row>
    <row r="83" spans="1:10" ht="46.5" customHeight="1" x14ac:dyDescent="0.25">
      <c r="A83" s="266" t="s">
        <v>238</v>
      </c>
      <c r="B83" s="188"/>
      <c r="C83" s="188">
        <v>20625</v>
      </c>
      <c r="D83" s="129"/>
      <c r="E83" s="100"/>
      <c r="F83" s="161"/>
      <c r="G83" s="236">
        <f>SUM(B83:F84)</f>
        <v>37500</v>
      </c>
      <c r="H83" s="250" t="s">
        <v>210</v>
      </c>
      <c r="I83" s="224" t="s">
        <v>209</v>
      </c>
    </row>
    <row r="84" spans="1:10" ht="63" customHeight="1" x14ac:dyDescent="0.25">
      <c r="A84" s="267"/>
      <c r="B84" s="210"/>
      <c r="C84" s="187">
        <v>6875</v>
      </c>
      <c r="D84" s="193">
        <v>10000</v>
      </c>
      <c r="E84" s="115"/>
      <c r="F84" s="133"/>
      <c r="G84" s="237"/>
      <c r="H84" s="251"/>
      <c r="I84" s="225"/>
    </row>
    <row r="85" spans="1:10" ht="30" x14ac:dyDescent="0.25">
      <c r="A85" s="30" t="s">
        <v>134</v>
      </c>
      <c r="B85" s="44">
        <v>5000</v>
      </c>
      <c r="C85" s="43"/>
      <c r="D85" s="43"/>
      <c r="E85" s="43"/>
      <c r="F85" s="82"/>
      <c r="G85" s="43">
        <f>SUM(B85:F85)</f>
        <v>5000</v>
      </c>
      <c r="H85" s="89" t="s">
        <v>54</v>
      </c>
      <c r="I85" s="6" t="s">
        <v>156</v>
      </c>
    </row>
    <row r="86" spans="1:10" ht="14.25" customHeight="1" x14ac:dyDescent="0.25">
      <c r="A86" s="220" t="s">
        <v>58</v>
      </c>
      <c r="B86" s="107"/>
      <c r="C86" s="107">
        <v>5000</v>
      </c>
      <c r="D86" s="107"/>
      <c r="E86" s="107"/>
      <c r="F86" s="147"/>
      <c r="G86" s="222">
        <f>SUM(B86:F87)</f>
        <v>30000</v>
      </c>
      <c r="H86" s="272" t="s">
        <v>59</v>
      </c>
      <c r="I86" s="224" t="s">
        <v>227</v>
      </c>
    </row>
    <row r="87" spans="1:10" ht="15" customHeight="1" x14ac:dyDescent="0.25">
      <c r="A87" s="221"/>
      <c r="B87" s="101">
        <v>10000</v>
      </c>
      <c r="C87" s="111">
        <v>15000</v>
      </c>
      <c r="D87" s="101"/>
      <c r="E87" s="101"/>
      <c r="F87" s="148"/>
      <c r="G87" s="223"/>
      <c r="H87" s="273"/>
      <c r="I87" s="225"/>
    </row>
    <row r="88" spans="1:10" s="96" customFormat="1" ht="24.75" customHeight="1" x14ac:dyDescent="0.25">
      <c r="A88" s="218" t="s">
        <v>107</v>
      </c>
      <c r="B88" s="182">
        <v>5000</v>
      </c>
      <c r="C88" s="142">
        <v>75000</v>
      </c>
      <c r="D88" s="142">
        <v>75000</v>
      </c>
      <c r="E88" s="104"/>
      <c r="F88" s="170"/>
      <c r="G88" s="236">
        <f>SUM(B88:F89)</f>
        <v>260000</v>
      </c>
      <c r="H88" s="234" t="s">
        <v>108</v>
      </c>
      <c r="I88" s="228" t="s">
        <v>208</v>
      </c>
    </row>
    <row r="89" spans="1:10" ht="20.25" customHeight="1" x14ac:dyDescent="0.25">
      <c r="A89" s="219"/>
      <c r="B89" s="202">
        <v>5000</v>
      </c>
      <c r="C89" s="103">
        <v>50000</v>
      </c>
      <c r="D89" s="103">
        <v>50000</v>
      </c>
      <c r="E89" s="102"/>
      <c r="F89" s="162"/>
      <c r="G89" s="237"/>
      <c r="H89" s="235"/>
      <c r="I89" s="229"/>
    </row>
    <row r="90" spans="1:10" ht="31.5" customHeight="1" x14ac:dyDescent="0.25">
      <c r="A90" s="218" t="s">
        <v>229</v>
      </c>
      <c r="B90" s="203">
        <v>15000</v>
      </c>
      <c r="C90" s="186">
        <v>15000</v>
      </c>
      <c r="D90" s="128"/>
      <c r="E90" s="128"/>
      <c r="F90" s="151"/>
      <c r="G90" s="270">
        <f>SUM(B90:F91)</f>
        <v>37000</v>
      </c>
      <c r="H90" s="224" t="s">
        <v>188</v>
      </c>
      <c r="I90" s="268" t="s">
        <v>212</v>
      </c>
    </row>
    <row r="91" spans="1:10" ht="30.75" customHeight="1" x14ac:dyDescent="0.25">
      <c r="A91" s="219"/>
      <c r="B91" s="103">
        <v>7000</v>
      </c>
      <c r="C91" s="102"/>
      <c r="D91" s="102"/>
      <c r="E91" s="102"/>
      <c r="F91" s="162"/>
      <c r="G91" s="271"/>
      <c r="H91" s="225"/>
      <c r="I91" s="269"/>
    </row>
    <row r="92" spans="1:10" x14ac:dyDescent="0.25">
      <c r="A92" s="308" t="s">
        <v>230</v>
      </c>
      <c r="B92" s="100"/>
      <c r="C92" s="107"/>
      <c r="D92" s="107">
        <v>6000</v>
      </c>
      <c r="E92" s="107"/>
      <c r="F92" s="147"/>
      <c r="G92" s="292">
        <f>SUM(B92:F93)</f>
        <v>12000</v>
      </c>
      <c r="H92" s="250" t="s">
        <v>11</v>
      </c>
      <c r="I92" s="250" t="s">
        <v>212</v>
      </c>
    </row>
    <row r="93" spans="1:10" s="99" customFormat="1" x14ac:dyDescent="0.25">
      <c r="A93" s="309"/>
      <c r="B93" s="191"/>
      <c r="C93" s="191"/>
      <c r="D93" s="133">
        <v>6000</v>
      </c>
      <c r="E93" s="132"/>
      <c r="F93" s="132"/>
      <c r="G93" s="293"/>
      <c r="H93" s="251"/>
      <c r="I93" s="251"/>
    </row>
    <row r="94" spans="1:10" x14ac:dyDescent="0.25">
      <c r="A94" s="218" t="s">
        <v>228</v>
      </c>
      <c r="B94" s="144">
        <v>6970</v>
      </c>
      <c r="C94" s="144"/>
      <c r="D94" s="106"/>
      <c r="E94" s="120"/>
      <c r="F94" s="147"/>
      <c r="G94" s="270">
        <f>SUM(B94:F95)</f>
        <v>20470</v>
      </c>
      <c r="H94" s="268" t="s">
        <v>69</v>
      </c>
      <c r="I94" s="268" t="s">
        <v>212</v>
      </c>
      <c r="J94" s="93"/>
    </row>
    <row r="95" spans="1:10" x14ac:dyDescent="0.25">
      <c r="A95" s="219"/>
      <c r="B95" s="203">
        <v>6530</v>
      </c>
      <c r="C95" s="186">
        <v>6970</v>
      </c>
      <c r="D95" s="128"/>
      <c r="E95" s="128"/>
      <c r="F95" s="151"/>
      <c r="G95" s="271"/>
      <c r="H95" s="269"/>
      <c r="I95" s="269"/>
    </row>
    <row r="96" spans="1:10" x14ac:dyDescent="0.25">
      <c r="A96" s="248" t="s">
        <v>235</v>
      </c>
      <c r="B96" s="192"/>
      <c r="C96" s="144"/>
      <c r="D96" s="144"/>
      <c r="E96" s="144">
        <v>5500</v>
      </c>
      <c r="F96" s="147"/>
      <c r="G96" s="292">
        <f>SUM(B96:F97)</f>
        <v>7000</v>
      </c>
      <c r="H96" s="250" t="s">
        <v>11</v>
      </c>
      <c r="I96" s="250" t="s">
        <v>212</v>
      </c>
    </row>
    <row r="97" spans="1:10" s="99" customFormat="1" x14ac:dyDescent="0.25">
      <c r="A97" s="249"/>
      <c r="B97" s="191"/>
      <c r="C97" s="191"/>
      <c r="D97" s="193"/>
      <c r="E97" s="191">
        <v>1500</v>
      </c>
      <c r="F97" s="132"/>
      <c r="G97" s="293"/>
      <c r="H97" s="251"/>
      <c r="I97" s="251"/>
      <c r="J97" s="93"/>
    </row>
    <row r="98" spans="1:10" s="99" customFormat="1" x14ac:dyDescent="0.25">
      <c r="A98" s="218" t="s">
        <v>187</v>
      </c>
      <c r="B98" s="122"/>
      <c r="C98" s="122"/>
      <c r="D98" s="130"/>
      <c r="E98" s="182"/>
      <c r="F98" s="182"/>
      <c r="G98" s="300" t="s">
        <v>242</v>
      </c>
      <c r="H98" s="272" t="s">
        <v>152</v>
      </c>
      <c r="I98" s="268" t="s">
        <v>212</v>
      </c>
    </row>
    <row r="99" spans="1:10" ht="15" customHeight="1" x14ac:dyDescent="0.25">
      <c r="A99" s="219"/>
      <c r="B99" s="112"/>
      <c r="C99" s="112"/>
      <c r="D99" s="115"/>
      <c r="E99" s="184"/>
      <c r="F99" s="184"/>
      <c r="G99" s="301"/>
      <c r="H99" s="273"/>
      <c r="I99" s="269"/>
    </row>
    <row r="100" spans="1:10" s="96" customFormat="1" x14ac:dyDescent="0.25">
      <c r="A100" s="220" t="s">
        <v>237</v>
      </c>
      <c r="B100" s="104"/>
      <c r="C100" s="104"/>
      <c r="D100" s="142"/>
      <c r="E100" s="182">
        <v>10000</v>
      </c>
      <c r="F100" s="182">
        <v>20000</v>
      </c>
      <c r="G100" s="222">
        <f>SUM(B100:F101)</f>
        <v>50000</v>
      </c>
      <c r="H100" s="224" t="s">
        <v>70</v>
      </c>
      <c r="I100" s="268" t="s">
        <v>212</v>
      </c>
    </row>
    <row r="101" spans="1:10" x14ac:dyDescent="0.25">
      <c r="A101" s="221"/>
      <c r="B101" s="101"/>
      <c r="C101" s="101"/>
      <c r="D101" s="111"/>
      <c r="E101" s="177">
        <v>5000</v>
      </c>
      <c r="F101" s="177">
        <v>15000</v>
      </c>
      <c r="G101" s="223"/>
      <c r="H101" s="225"/>
      <c r="I101" s="269"/>
    </row>
    <row r="102" spans="1:10" ht="15" customHeight="1" x14ac:dyDescent="0.25">
      <c r="A102" s="284" t="s">
        <v>233</v>
      </c>
      <c r="B102" s="144"/>
      <c r="C102" s="144"/>
      <c r="D102" s="194"/>
      <c r="E102" s="194"/>
      <c r="F102" s="181"/>
      <c r="G102" s="300" t="s">
        <v>63</v>
      </c>
      <c r="H102" s="214" t="s">
        <v>69</v>
      </c>
      <c r="I102" s="250" t="s">
        <v>212</v>
      </c>
      <c r="J102" s="93"/>
    </row>
    <row r="103" spans="1:10" ht="15" customHeight="1" x14ac:dyDescent="0.25">
      <c r="A103" s="285"/>
      <c r="B103" s="189"/>
      <c r="C103" s="189"/>
      <c r="D103" s="195"/>
      <c r="E103" s="195"/>
      <c r="F103" s="177"/>
      <c r="G103" s="301"/>
      <c r="H103" s="215"/>
      <c r="I103" s="251"/>
    </row>
    <row r="104" spans="1:10" x14ac:dyDescent="0.25">
      <c r="A104" s="306" t="s">
        <v>231</v>
      </c>
      <c r="B104" s="211">
        <v>13095</v>
      </c>
      <c r="C104" s="192"/>
      <c r="D104" s="192">
        <v>7500</v>
      </c>
      <c r="E104" s="192"/>
      <c r="F104" s="161"/>
      <c r="G104" s="270">
        <f>SUM(B104:F105)</f>
        <v>25406</v>
      </c>
      <c r="H104" s="250" t="s">
        <v>232</v>
      </c>
      <c r="I104" s="214" t="s">
        <v>177</v>
      </c>
    </row>
    <row r="105" spans="1:10" s="93" customFormat="1" ht="15" customHeight="1" x14ac:dyDescent="0.25">
      <c r="A105" s="307"/>
      <c r="B105" s="191">
        <v>2311</v>
      </c>
      <c r="C105" s="191"/>
      <c r="D105" s="191">
        <v>2500</v>
      </c>
      <c r="E105" s="191"/>
      <c r="F105" s="132"/>
      <c r="G105" s="271"/>
      <c r="H105" s="251"/>
      <c r="I105" s="215"/>
    </row>
    <row r="106" spans="1:10" s="93" customFormat="1" ht="15" customHeight="1" x14ac:dyDescent="0.25">
      <c r="A106" s="248" t="s">
        <v>234</v>
      </c>
      <c r="B106" s="144"/>
      <c r="C106" s="144"/>
      <c r="D106" s="144">
        <v>3000</v>
      </c>
      <c r="E106" s="144"/>
      <c r="F106" s="144"/>
      <c r="G106" s="252">
        <f>SUM(B106:F107)</f>
        <v>4000</v>
      </c>
      <c r="H106" s="250" t="s">
        <v>69</v>
      </c>
      <c r="I106" s="250" t="s">
        <v>212</v>
      </c>
    </row>
    <row r="107" spans="1:10" s="93" customFormat="1" x14ac:dyDescent="0.25">
      <c r="A107" s="249"/>
      <c r="B107" s="189"/>
      <c r="C107" s="189"/>
      <c r="D107" s="189">
        <v>1000</v>
      </c>
      <c r="E107" s="189"/>
      <c r="F107" s="189"/>
      <c r="G107" s="253"/>
      <c r="H107" s="251"/>
      <c r="I107" s="251"/>
    </row>
    <row r="108" spans="1:10" ht="15" customHeight="1" x14ac:dyDescent="0.25">
      <c r="A108" s="288" t="s">
        <v>111</v>
      </c>
      <c r="B108" s="132"/>
      <c r="C108" s="133"/>
      <c r="D108" s="193">
        <v>80000</v>
      </c>
      <c r="E108" s="124"/>
      <c r="F108" s="132"/>
      <c r="G108" s="252">
        <f>SUM(B108:F109)</f>
        <v>120000</v>
      </c>
      <c r="H108" s="290" t="s">
        <v>207</v>
      </c>
      <c r="I108" s="224" t="s">
        <v>206</v>
      </c>
    </row>
    <row r="109" spans="1:10" ht="15" customHeight="1" x14ac:dyDescent="0.25">
      <c r="A109" s="289"/>
      <c r="B109" s="117"/>
      <c r="C109" s="118"/>
      <c r="D109" s="195">
        <v>40000</v>
      </c>
      <c r="E109" s="116"/>
      <c r="F109" s="148"/>
      <c r="G109" s="253"/>
      <c r="H109" s="291"/>
      <c r="I109" s="225"/>
    </row>
    <row r="110" spans="1:10" ht="30" customHeight="1" x14ac:dyDescent="0.25">
      <c r="A110" s="6" t="s">
        <v>55</v>
      </c>
      <c r="B110" s="112"/>
      <c r="C110" s="112"/>
      <c r="D110" s="112"/>
      <c r="E110" s="112"/>
      <c r="F110" s="132"/>
      <c r="G110" s="45" t="s">
        <v>192</v>
      </c>
      <c r="H110" s="88" t="s">
        <v>57</v>
      </c>
      <c r="I110" s="6" t="s">
        <v>226</v>
      </c>
    </row>
    <row r="111" spans="1:10" x14ac:dyDescent="0.25">
      <c r="A111" s="266" t="s">
        <v>31</v>
      </c>
      <c r="B111" s="197"/>
      <c r="C111" s="135"/>
      <c r="D111" s="125"/>
      <c r="E111" s="135"/>
      <c r="F111" s="164"/>
      <c r="G111" s="222">
        <f>SUM(B111:F112)</f>
        <v>30000</v>
      </c>
      <c r="H111" s="268" t="s">
        <v>60</v>
      </c>
      <c r="I111" s="228" t="s">
        <v>141</v>
      </c>
    </row>
    <row r="112" spans="1:10" ht="15" customHeight="1" x14ac:dyDescent="0.25">
      <c r="A112" s="267"/>
      <c r="B112" s="111">
        <v>30000</v>
      </c>
      <c r="C112" s="101"/>
      <c r="D112" s="101"/>
      <c r="E112" s="101"/>
      <c r="F112" s="148"/>
      <c r="G112" s="237"/>
      <c r="H112" s="269"/>
      <c r="I112" s="229"/>
    </row>
    <row r="113" spans="1:9" x14ac:dyDescent="0.25">
      <c r="A113" s="214" t="s">
        <v>36</v>
      </c>
      <c r="B113" s="144"/>
      <c r="C113" s="107"/>
      <c r="D113" s="107">
        <v>4000</v>
      </c>
      <c r="E113" s="107"/>
      <c r="F113" s="147">
        <v>4000</v>
      </c>
      <c r="G113" s="302">
        <f>SUM(B113:F114)</f>
        <v>11000</v>
      </c>
      <c r="H113" s="244" t="s">
        <v>69</v>
      </c>
      <c r="I113" s="304" t="s">
        <v>195</v>
      </c>
    </row>
    <row r="114" spans="1:9" x14ac:dyDescent="0.25">
      <c r="A114" s="215"/>
      <c r="B114" s="118">
        <v>1000</v>
      </c>
      <c r="C114" s="116"/>
      <c r="D114" s="118">
        <v>1000</v>
      </c>
      <c r="E114" s="143"/>
      <c r="F114" s="118">
        <v>1000</v>
      </c>
      <c r="G114" s="303"/>
      <c r="H114" s="245"/>
      <c r="I114" s="305"/>
    </row>
    <row r="115" spans="1:9" x14ac:dyDescent="0.25">
      <c r="A115" s="49"/>
      <c r="B115" s="155">
        <f t="shared" ref="B115:G115" si="4">SUM(B77:B114)</f>
        <v>135306</v>
      </c>
      <c r="C115" s="155">
        <f t="shared" si="4"/>
        <v>229070</v>
      </c>
      <c r="D115" s="155">
        <f t="shared" si="4"/>
        <v>336000</v>
      </c>
      <c r="E115" s="155">
        <f t="shared" si="4"/>
        <v>47000</v>
      </c>
      <c r="F115" s="155">
        <f t="shared" si="4"/>
        <v>40000</v>
      </c>
      <c r="G115" s="155">
        <f t="shared" si="4"/>
        <v>787376</v>
      </c>
      <c r="H115" s="57"/>
      <c r="I115" s="58"/>
    </row>
    <row r="116" spans="1:9" ht="18.75" x14ac:dyDescent="0.3">
      <c r="A116" s="1" t="s">
        <v>0</v>
      </c>
      <c r="B116" s="71"/>
      <c r="C116" s="71"/>
      <c r="D116" s="71"/>
      <c r="E116" s="71"/>
      <c r="F116" s="169"/>
      <c r="G116" s="71"/>
      <c r="H116" s="2"/>
      <c r="I116" s="3"/>
    </row>
    <row r="117" spans="1:9" ht="24.75" customHeight="1" x14ac:dyDescent="0.25">
      <c r="A117" s="9" t="s">
        <v>96</v>
      </c>
      <c r="B117" s="86">
        <v>2019</v>
      </c>
      <c r="C117" s="86">
        <v>2020</v>
      </c>
      <c r="D117" s="86">
        <v>2021</v>
      </c>
      <c r="E117" s="86">
        <v>2022</v>
      </c>
      <c r="F117" s="166">
        <v>2023</v>
      </c>
      <c r="G117" s="92" t="s">
        <v>1</v>
      </c>
      <c r="H117" s="86" t="s">
        <v>2</v>
      </c>
      <c r="I117" s="86" t="s">
        <v>135</v>
      </c>
    </row>
    <row r="118" spans="1:9" ht="20.25" customHeight="1" x14ac:dyDescent="0.25">
      <c r="A118" s="218" t="s">
        <v>4</v>
      </c>
      <c r="B118" s="144"/>
      <c r="C118" s="107"/>
      <c r="D118" s="107"/>
      <c r="E118" s="107"/>
      <c r="F118" s="147"/>
      <c r="G118" s="286">
        <f>SUM(B118:F119)</f>
        <v>30500</v>
      </c>
      <c r="H118" s="268" t="s">
        <v>50</v>
      </c>
      <c r="I118" s="228" t="s">
        <v>141</v>
      </c>
    </row>
    <row r="119" spans="1:9" ht="84.75" customHeight="1" x14ac:dyDescent="0.25">
      <c r="A119" s="219"/>
      <c r="B119" s="145">
        <v>10500</v>
      </c>
      <c r="C119" s="138">
        <v>5000</v>
      </c>
      <c r="D119" s="145">
        <v>10000</v>
      </c>
      <c r="E119" s="146">
        <v>5000</v>
      </c>
      <c r="F119" s="146"/>
      <c r="G119" s="287"/>
      <c r="H119" s="269"/>
      <c r="I119" s="229"/>
    </row>
    <row r="120" spans="1:9" ht="108" customHeight="1" x14ac:dyDescent="0.25">
      <c r="A120" s="6" t="s">
        <v>216</v>
      </c>
      <c r="B120" s="152">
        <v>7000</v>
      </c>
      <c r="C120" s="152">
        <v>15000</v>
      </c>
      <c r="D120" s="43">
        <v>5000</v>
      </c>
      <c r="E120" s="43">
        <v>5000</v>
      </c>
      <c r="F120" s="82">
        <v>5000</v>
      </c>
      <c r="G120" s="20">
        <f>SUM(B120:F120)</f>
        <v>37000</v>
      </c>
      <c r="H120" s="79" t="s">
        <v>49</v>
      </c>
      <c r="I120" s="22" t="s">
        <v>141</v>
      </c>
    </row>
    <row r="121" spans="1:9" ht="30" x14ac:dyDescent="0.25">
      <c r="A121" s="8" t="s">
        <v>109</v>
      </c>
      <c r="B121" s="45">
        <v>10000</v>
      </c>
      <c r="C121" s="43">
        <v>10000</v>
      </c>
      <c r="D121" s="43">
        <v>5000</v>
      </c>
      <c r="E121" s="43">
        <v>5000</v>
      </c>
      <c r="F121" s="82"/>
      <c r="G121" s="43">
        <f>SUM(B121:F121)</f>
        <v>30000</v>
      </c>
      <c r="H121" s="79" t="s">
        <v>56</v>
      </c>
      <c r="I121" s="6" t="s">
        <v>159</v>
      </c>
    </row>
    <row r="122" spans="1:9" ht="21" customHeight="1" x14ac:dyDescent="0.25">
      <c r="A122" s="8" t="s">
        <v>132</v>
      </c>
      <c r="B122" s="44">
        <v>6000</v>
      </c>
      <c r="C122" s="43">
        <v>6000</v>
      </c>
      <c r="D122" s="43">
        <v>6000</v>
      </c>
      <c r="E122" s="43">
        <v>6000</v>
      </c>
      <c r="F122" s="82"/>
      <c r="G122" s="43">
        <f>SUM(B122:F122)</f>
        <v>24000</v>
      </c>
      <c r="H122" s="79" t="s">
        <v>56</v>
      </c>
      <c r="I122" s="79" t="s">
        <v>157</v>
      </c>
    </row>
    <row r="123" spans="1:9" ht="30.75" customHeight="1" x14ac:dyDescent="0.25">
      <c r="A123" s="22" t="s">
        <v>30</v>
      </c>
      <c r="B123" s="43">
        <v>10000</v>
      </c>
      <c r="C123" s="43"/>
      <c r="D123" s="43">
        <v>10000</v>
      </c>
      <c r="E123" s="43"/>
      <c r="F123" s="82"/>
      <c r="G123" s="43">
        <f>SUM(B123:F123)</f>
        <v>20000</v>
      </c>
      <c r="H123" s="76" t="s">
        <v>54</v>
      </c>
      <c r="I123" s="6" t="s">
        <v>164</v>
      </c>
    </row>
    <row r="124" spans="1:9" ht="135" x14ac:dyDescent="0.25">
      <c r="A124" s="8" t="s">
        <v>163</v>
      </c>
      <c r="B124" s="139"/>
      <c r="C124" s="196">
        <v>30000</v>
      </c>
      <c r="D124" s="140"/>
      <c r="E124" s="196">
        <v>50000</v>
      </c>
      <c r="F124" s="171">
        <v>200000</v>
      </c>
      <c r="G124" s="141">
        <f>SUM(B124:F124)</f>
        <v>280000</v>
      </c>
      <c r="H124" s="6" t="s">
        <v>138</v>
      </c>
      <c r="I124" s="6" t="s">
        <v>154</v>
      </c>
    </row>
    <row r="125" spans="1:9" x14ac:dyDescent="0.25">
      <c r="A125" s="266" t="s">
        <v>8</v>
      </c>
      <c r="B125" s="212"/>
      <c r="C125" s="135"/>
      <c r="D125" s="125"/>
      <c r="E125" s="135"/>
      <c r="F125" s="164"/>
      <c r="G125" s="298">
        <f>SUM(B125:F126)</f>
        <v>12005</v>
      </c>
      <c r="H125" s="268" t="s">
        <v>51</v>
      </c>
      <c r="I125" s="268" t="s">
        <v>9</v>
      </c>
    </row>
    <row r="126" spans="1:9" ht="30.75" customHeight="1" x14ac:dyDescent="0.25">
      <c r="A126" s="267"/>
      <c r="B126" s="213">
        <v>12005</v>
      </c>
      <c r="C126" s="102"/>
      <c r="D126" s="102"/>
      <c r="E126" s="102"/>
      <c r="F126" s="162"/>
      <c r="G126" s="299"/>
      <c r="H126" s="269"/>
      <c r="I126" s="269"/>
    </row>
    <row r="127" spans="1:9" ht="45" customHeight="1" x14ac:dyDescent="0.25">
      <c r="A127" s="79" t="s">
        <v>10</v>
      </c>
      <c r="B127" s="101"/>
      <c r="C127" s="101"/>
      <c r="D127" s="101"/>
      <c r="E127" s="101"/>
      <c r="F127" s="148"/>
      <c r="G127" s="45" t="s">
        <v>160</v>
      </c>
      <c r="H127" s="79" t="s">
        <v>52</v>
      </c>
      <c r="I127" s="79" t="s">
        <v>155</v>
      </c>
    </row>
    <row r="128" spans="1:9" ht="30" x14ac:dyDescent="0.25">
      <c r="A128" s="7" t="s">
        <v>166</v>
      </c>
      <c r="B128" s="43"/>
      <c r="C128" s="44"/>
      <c r="D128" s="44"/>
      <c r="E128" s="80"/>
      <c r="F128" s="159"/>
      <c r="G128" s="81" t="s">
        <v>63</v>
      </c>
      <c r="H128" s="7" t="s">
        <v>56</v>
      </c>
      <c r="I128" s="79" t="s">
        <v>158</v>
      </c>
    </row>
    <row r="129" spans="1:9" ht="45" x14ac:dyDescent="0.25">
      <c r="A129" s="15" t="s">
        <v>213</v>
      </c>
      <c r="B129" s="43"/>
      <c r="C129" s="43"/>
      <c r="D129" s="43"/>
      <c r="E129" s="43"/>
      <c r="F129" s="82"/>
      <c r="G129" s="45" t="s">
        <v>110</v>
      </c>
      <c r="H129" s="6" t="s">
        <v>54</v>
      </c>
      <c r="I129" s="6" t="s">
        <v>190</v>
      </c>
    </row>
    <row r="130" spans="1:9" x14ac:dyDescent="0.25">
      <c r="A130" s="61"/>
      <c r="B130" s="74">
        <f t="shared" ref="B130:G130" si="5">SUM(B118:B129)</f>
        <v>55505</v>
      </c>
      <c r="C130" s="74">
        <f t="shared" si="5"/>
        <v>66000</v>
      </c>
      <c r="D130" s="74">
        <f t="shared" si="5"/>
        <v>36000</v>
      </c>
      <c r="E130" s="74">
        <f t="shared" si="5"/>
        <v>71000</v>
      </c>
      <c r="F130" s="172">
        <f t="shared" si="5"/>
        <v>205000</v>
      </c>
      <c r="G130" s="74">
        <f t="shared" si="5"/>
        <v>433505</v>
      </c>
      <c r="H130" s="61"/>
      <c r="I130" s="61"/>
    </row>
    <row r="131" spans="1:9" ht="18.75" x14ac:dyDescent="0.3">
      <c r="A131" s="1" t="s">
        <v>6</v>
      </c>
      <c r="B131" s="71"/>
      <c r="C131" s="71"/>
      <c r="D131" s="71"/>
      <c r="E131" s="71"/>
      <c r="F131" s="169"/>
      <c r="G131" s="71"/>
      <c r="H131" s="2"/>
      <c r="I131" s="47"/>
    </row>
    <row r="132" spans="1:9" x14ac:dyDescent="0.25">
      <c r="A132" s="9" t="s">
        <v>96</v>
      </c>
      <c r="B132" s="86">
        <v>2019</v>
      </c>
      <c r="C132" s="86">
        <v>2020</v>
      </c>
      <c r="D132" s="86">
        <v>2021</v>
      </c>
      <c r="E132" s="86">
        <v>2022</v>
      </c>
      <c r="F132" s="166">
        <v>2023</v>
      </c>
      <c r="G132" s="92" t="s">
        <v>1</v>
      </c>
      <c r="H132" s="86" t="s">
        <v>2</v>
      </c>
      <c r="I132" s="86" t="s">
        <v>135</v>
      </c>
    </row>
    <row r="133" spans="1:9" ht="30" x14ac:dyDescent="0.25">
      <c r="A133" s="83" t="s">
        <v>37</v>
      </c>
      <c r="B133" s="70"/>
      <c r="C133" s="82">
        <v>10000</v>
      </c>
      <c r="D133" s="82"/>
      <c r="E133" s="152">
        <v>5000</v>
      </c>
      <c r="F133" s="82"/>
      <c r="G133" s="90">
        <f>SUM(B133:F133)</f>
        <v>15000</v>
      </c>
      <c r="H133" s="84" t="s">
        <v>54</v>
      </c>
      <c r="I133" s="15" t="s">
        <v>150</v>
      </c>
    </row>
    <row r="134" spans="1:9" ht="30" customHeight="1" x14ac:dyDescent="0.25">
      <c r="A134" s="30" t="s">
        <v>104</v>
      </c>
      <c r="B134" s="122">
        <v>10000</v>
      </c>
      <c r="C134" s="122">
        <v>10000</v>
      </c>
      <c r="D134" s="122">
        <v>10000</v>
      </c>
      <c r="E134" s="122"/>
      <c r="F134" s="147"/>
      <c r="G134" s="90">
        <f>SUM(B134:F134)</f>
        <v>30000</v>
      </c>
      <c r="H134" s="84" t="s">
        <v>167</v>
      </c>
      <c r="I134" s="37" t="s">
        <v>181</v>
      </c>
    </row>
    <row r="135" spans="1:9" ht="15" customHeight="1" x14ac:dyDescent="0.25">
      <c r="A135" s="248" t="s">
        <v>197</v>
      </c>
      <c r="B135" s="122"/>
      <c r="C135" s="122">
        <v>70000</v>
      </c>
      <c r="D135" s="122">
        <v>268000</v>
      </c>
      <c r="E135" s="122">
        <v>70000</v>
      </c>
      <c r="F135" s="147"/>
      <c r="G135" s="292">
        <f>SUM(B135:F136)</f>
        <v>708000</v>
      </c>
      <c r="H135" s="294" t="s">
        <v>198</v>
      </c>
      <c r="I135" s="296" t="s">
        <v>199</v>
      </c>
    </row>
    <row r="136" spans="1:9" s="93" customFormat="1" ht="15" customHeight="1" x14ac:dyDescent="0.25">
      <c r="A136" s="249"/>
      <c r="B136" s="116"/>
      <c r="C136" s="195">
        <v>50000</v>
      </c>
      <c r="D136" s="195">
        <v>200000</v>
      </c>
      <c r="E136" s="195">
        <v>50000</v>
      </c>
      <c r="F136" s="148"/>
      <c r="G136" s="293"/>
      <c r="H136" s="295"/>
      <c r="I136" s="297"/>
    </row>
    <row r="137" spans="1:9" ht="30" x14ac:dyDescent="0.25">
      <c r="A137" s="83" t="s">
        <v>38</v>
      </c>
      <c r="B137" s="116"/>
      <c r="C137" s="117">
        <v>5000</v>
      </c>
      <c r="D137" s="117">
        <v>5000</v>
      </c>
      <c r="E137" s="116"/>
      <c r="F137" s="148"/>
      <c r="G137" s="90">
        <f>SUM(B137:F137)</f>
        <v>10000</v>
      </c>
      <c r="H137" s="84" t="s">
        <v>54</v>
      </c>
      <c r="I137" s="37" t="s">
        <v>181</v>
      </c>
    </row>
    <row r="138" spans="1:9" x14ac:dyDescent="0.25">
      <c r="A138" s="55"/>
      <c r="B138" s="72">
        <f>SUM(B133:B137)</f>
        <v>10000</v>
      </c>
      <c r="C138" s="72">
        <f t="shared" ref="C138:E138" si="6">SUM(C133:C137)</f>
        <v>145000</v>
      </c>
      <c r="D138" s="72">
        <f t="shared" si="6"/>
        <v>483000</v>
      </c>
      <c r="E138" s="72">
        <f t="shared" si="6"/>
        <v>125000</v>
      </c>
      <c r="F138" s="72">
        <f>SUM(F133:F137)</f>
        <v>0</v>
      </c>
      <c r="G138" s="157">
        <f>SUM(G133:G137)</f>
        <v>763000</v>
      </c>
      <c r="H138" s="59"/>
      <c r="I138" s="60"/>
    </row>
    <row r="139" spans="1:9" x14ac:dyDescent="0.25">
      <c r="A139" s="63" t="s">
        <v>161</v>
      </c>
      <c r="B139" s="156">
        <f>B10+B15+B47+B52+B74+B115+B138+B130</f>
        <v>2538937</v>
      </c>
      <c r="C139" s="156">
        <f>C10+C15+C47+C52+C74+C115+C138+C130</f>
        <v>2877632</v>
      </c>
      <c r="D139" s="156">
        <f>D10+D15+D47+D52+D74+D115+D138+D130</f>
        <v>1236000</v>
      </c>
      <c r="E139" s="156">
        <f>E10+E15+E47+E52+E74+E115+E138+E130</f>
        <v>443000</v>
      </c>
      <c r="F139" s="173">
        <f>F10+F15+F47+F52+F74+F115+F138+F130</f>
        <v>313000</v>
      </c>
      <c r="G139" s="156">
        <f>G10+G15+G47+G52+G74+G115+G138+G130</f>
        <v>7408569</v>
      </c>
      <c r="H139" s="64"/>
      <c r="I139" s="64"/>
    </row>
    <row r="140" spans="1:9" x14ac:dyDescent="0.25">
      <c r="A140" s="65" t="s">
        <v>179</v>
      </c>
      <c r="B140" s="173">
        <f>B5+B20+B22+B25+B27+B29+B31+B33+B36+B40+B42+B50+B55+B59+B65+B67+B69+B77+B79+B81+B83+B86+B88+B90+B94+B92+B98+B100+B108+B111+B113+B118+B125+B135+B38+B96+B102+B104+B106</f>
        <v>1739894</v>
      </c>
      <c r="C140" s="173">
        <f>C5+C20+C22+C25+C27+C29+C31+C33+C36+C40+C42+C50+C55+C59+C65+C67+C69+C77+C79+C81+C83+C86+C88+C90+C94+C92+C98+C100+C108+C111+C113+C118+C125+C135+C38+C96+C102+C104+C106</f>
        <v>2436926</v>
      </c>
      <c r="D140" s="173">
        <f>D5+D20+D22+D25+D27+D29+D31+D33+D36+D40+D42+D50+D55+D59+D65+D67+D69+D77+D79+D81+D83+D86+D88+D90+D94+D92+D98+D100+D108+D111+D113+D118+D125+D135+D38+D96+D102+D104+D106</f>
        <v>613500</v>
      </c>
      <c r="E140" s="173">
        <f>E5+E20+E22+E25+E27+E29+E31+E33+E36+E40+E42+E50+E55+E59+E65+E67+E69+E77+E79+E81+E83+E86+E88+E90+E94+E92+E98+E100+E108+E111+E113+E118+E125+E135+E38+E96+E102+E104+E106</f>
        <v>150500</v>
      </c>
      <c r="F140" s="173">
        <f>F5+F20+F22+F25+F27+F29+F31+F33+F36+F40+F42+F50+F55+F59+F65+F67+F69+F77+F79+F81+F83+F86+F88+F90+F94+F92+F98+F100+F108+F111+F113+F118+F125+F135+F38+F96+F102+F104+F106</f>
        <v>29000</v>
      </c>
      <c r="G140" s="173">
        <f>SUM(B140:F140)</f>
        <v>4969820</v>
      </c>
      <c r="H140" s="64"/>
      <c r="I140" s="64"/>
    </row>
    <row r="141" spans="1:9" x14ac:dyDescent="0.25">
      <c r="A141" s="65" t="s">
        <v>178</v>
      </c>
      <c r="B141" s="175">
        <f>B6+B7+B8+B9+B13+B14+B18+B19+B21+B23+B24+B26+B28+B30+B32+B34+B37+B41+B43+B44+B45+B46+B51+B56+B57+B58+B60+B61+B62+B63+B64+B66+B68+B70+B71+B72+B73+B78+B80+B82+B84+B85+B87+B89+B91+B95+B97+B103+B105+B93+B99+B107+B101+B109+B110+B112+B114+B119+B120+B121+B122+B123+B124+B126+B127+B128+B129+B133+B134+B136+B137</f>
        <v>799043</v>
      </c>
      <c r="C141" s="175">
        <f>C6+C7+C8+C9+C13+C14+C18+C19+C21+C23+C24+C26+C28+C30+C32+C34+C37+C41+C43+C44+C45+C46+C51+C56+C57+C58+C60+C61+C62+C63+C64+C66+C68+C70+C71+C72+C73+C78+C80+C82+C84+C85+C87+C89+C91+C95+C97+C103+C105+C93+C99+C107+C101+C109+C110+C112+C114+C119+C120+C121+C122+C123+C124+C126+C127+C128+C129+C133+C134+C136+C137</f>
        <v>440706</v>
      </c>
      <c r="D141" s="175">
        <f>D6+D7+D8+D9+D13+D14+D18+D19+D21+D23+D24+D26+D28+D30+D32+D34+D37+D41+D43+D44+D45+D46+D51+D56+D57+D58+D60+D61+D62+D63+D64+D66+D68+D70+D71+D72+D73+D78+D80+D82+D84+D85+D87+D89+D91+D95+D97+D103+D105+D93+D99+D107+D101+D109+D110+D112+D114+D119+D120+D121+D122+D123+D124+D126+D127+D128+D129+D133+D134+D136+D137</f>
        <v>622500</v>
      </c>
      <c r="E141" s="175">
        <f>E6+E7+E8+E9+E13+E14+E18+E19+E21+E23+E24+E26+E28+E30+E32+E34+E37+E41+E43+E44+E45+E46+E51+E56+E57+E58+E60+E61+E62+E63+E64+E66+E68+E70+E71+E72+E73+E78+E80+E82+E84+E85+E87+E89+E91+E95+E97+E103+E105+E93+E99+E107+E101+E109+E110+E112+E114+E119+E120+E121+E122+E123+E124+E126+E127+E128+E129+E133+E134+E136+E137</f>
        <v>292500</v>
      </c>
      <c r="F141" s="175">
        <f>F6+F7+F8+F9+F13+F14+F18+F19+F21+F23+F24+F26+F28+F30+F32+F34+F37+F41+F43+F44+F45+F46+F51+F56+F57+F58+F60+F61+F62+F63+F64+F66+F68+F70+F71+F72+F73+F78+F80+F82+F84+F85+F87+F89+F91+F95+F97+F103+F105+F93+F99+F107+F101+F109+F110+F112+F114+F119+F120+F121+F122+F123+F124+F126+F127+F128+F129+F133+F134+F136+F137</f>
        <v>284000</v>
      </c>
      <c r="G141" s="175">
        <f>SUM(B141:F141)</f>
        <v>2438749</v>
      </c>
      <c r="H141" s="64"/>
      <c r="I141" s="64"/>
    </row>
    <row r="142" spans="1:9" x14ac:dyDescent="0.25">
      <c r="B142" s="46"/>
      <c r="C142" s="46"/>
      <c r="D142" s="46"/>
      <c r="E142" s="46"/>
      <c r="F142" s="174"/>
      <c r="G142" s="46"/>
    </row>
    <row r="143" spans="1:9" x14ac:dyDescent="0.25">
      <c r="B143" s="46"/>
      <c r="C143" s="46"/>
      <c r="D143" s="46"/>
      <c r="E143" s="46"/>
      <c r="F143" s="174"/>
      <c r="G143" s="46"/>
    </row>
  </sheetData>
  <mergeCells count="160">
    <mergeCell ref="G96:G97"/>
    <mergeCell ref="H96:H97"/>
    <mergeCell ref="I96:I97"/>
    <mergeCell ref="A88:A89"/>
    <mergeCell ref="G88:G89"/>
    <mergeCell ref="H88:H89"/>
    <mergeCell ref="I88:I89"/>
    <mergeCell ref="A111:A112"/>
    <mergeCell ref="G111:G112"/>
    <mergeCell ref="H111:H112"/>
    <mergeCell ref="I111:I112"/>
    <mergeCell ref="A102:A103"/>
    <mergeCell ref="G102:G103"/>
    <mergeCell ref="H102:H103"/>
    <mergeCell ref="I102:I103"/>
    <mergeCell ref="A104:A105"/>
    <mergeCell ref="G104:G105"/>
    <mergeCell ref="H104:H105"/>
    <mergeCell ref="I104:I105"/>
    <mergeCell ref="A92:A93"/>
    <mergeCell ref="H92:H93"/>
    <mergeCell ref="I92:I93"/>
    <mergeCell ref="G92:G93"/>
    <mergeCell ref="A135:A136"/>
    <mergeCell ref="G135:G136"/>
    <mergeCell ref="H135:H136"/>
    <mergeCell ref="I135:I136"/>
    <mergeCell ref="A90:A91"/>
    <mergeCell ref="G90:G91"/>
    <mergeCell ref="H90:H91"/>
    <mergeCell ref="I90:I91"/>
    <mergeCell ref="A125:A126"/>
    <mergeCell ref="G125:G126"/>
    <mergeCell ref="H125:H126"/>
    <mergeCell ref="I125:I126"/>
    <mergeCell ref="G98:G99"/>
    <mergeCell ref="H98:H99"/>
    <mergeCell ref="I98:I99"/>
    <mergeCell ref="A98:A99"/>
    <mergeCell ref="A100:A101"/>
    <mergeCell ref="G100:G101"/>
    <mergeCell ref="H100:H101"/>
    <mergeCell ref="I100:I101"/>
    <mergeCell ref="G113:G114"/>
    <mergeCell ref="H113:H114"/>
    <mergeCell ref="I113:I114"/>
    <mergeCell ref="A96:A97"/>
    <mergeCell ref="A59:A60"/>
    <mergeCell ref="G59:G60"/>
    <mergeCell ref="H59:H60"/>
    <mergeCell ref="I59:I60"/>
    <mergeCell ref="A83:A84"/>
    <mergeCell ref="G83:G84"/>
    <mergeCell ref="H83:H84"/>
    <mergeCell ref="I83:I84"/>
    <mergeCell ref="A118:A119"/>
    <mergeCell ref="H118:H119"/>
    <mergeCell ref="I118:I119"/>
    <mergeCell ref="G118:G119"/>
    <mergeCell ref="A94:A95"/>
    <mergeCell ref="G94:G95"/>
    <mergeCell ref="H94:H95"/>
    <mergeCell ref="I94:I95"/>
    <mergeCell ref="A108:A109"/>
    <mergeCell ref="G108:G109"/>
    <mergeCell ref="H108:H109"/>
    <mergeCell ref="I108:I109"/>
    <mergeCell ref="A86:A87"/>
    <mergeCell ref="H86:H87"/>
    <mergeCell ref="I86:I87"/>
    <mergeCell ref="G86:G87"/>
    <mergeCell ref="G67:G68"/>
    <mergeCell ref="A81:A82"/>
    <mergeCell ref="G81:G82"/>
    <mergeCell ref="H81:H82"/>
    <mergeCell ref="I81:I82"/>
    <mergeCell ref="A65:A66"/>
    <mergeCell ref="H65:H66"/>
    <mergeCell ref="I65:I66"/>
    <mergeCell ref="G65:G66"/>
    <mergeCell ref="A79:A80"/>
    <mergeCell ref="G79:G80"/>
    <mergeCell ref="H79:H80"/>
    <mergeCell ref="I79:I80"/>
    <mergeCell ref="A77:A78"/>
    <mergeCell ref="G77:G78"/>
    <mergeCell ref="H77:H78"/>
    <mergeCell ref="I77:I78"/>
    <mergeCell ref="A20:A21"/>
    <mergeCell ref="G20:G21"/>
    <mergeCell ref="H20:H21"/>
    <mergeCell ref="I20:I21"/>
    <mergeCell ref="A55:A56"/>
    <mergeCell ref="G55:G56"/>
    <mergeCell ref="H55:H56"/>
    <mergeCell ref="I55:I56"/>
    <mergeCell ref="G33:G34"/>
    <mergeCell ref="G42:G43"/>
    <mergeCell ref="A36:A37"/>
    <mergeCell ref="G36:G37"/>
    <mergeCell ref="H36:H37"/>
    <mergeCell ref="I36:I37"/>
    <mergeCell ref="H33:H34"/>
    <mergeCell ref="I33:I34"/>
    <mergeCell ref="H27:H28"/>
    <mergeCell ref="I27:I28"/>
    <mergeCell ref="A27:A28"/>
    <mergeCell ref="G27:G28"/>
    <mergeCell ref="A50:A51"/>
    <mergeCell ref="G50:G51"/>
    <mergeCell ref="H50:H51"/>
    <mergeCell ref="I50:I51"/>
    <mergeCell ref="I29:I30"/>
    <mergeCell ref="A113:A114"/>
    <mergeCell ref="A106:A107"/>
    <mergeCell ref="I106:I107"/>
    <mergeCell ref="H106:H107"/>
    <mergeCell ref="G106:G107"/>
    <mergeCell ref="H69:H70"/>
    <mergeCell ref="I69:I70"/>
    <mergeCell ref="A69:A70"/>
    <mergeCell ref="G69:G70"/>
    <mergeCell ref="A38:A39"/>
    <mergeCell ref="G38:G39"/>
    <mergeCell ref="H38:H39"/>
    <mergeCell ref="I38:I39"/>
    <mergeCell ref="A42:A43"/>
    <mergeCell ref="H42:H43"/>
    <mergeCell ref="I42:I43"/>
    <mergeCell ref="A33:A34"/>
    <mergeCell ref="A40:A41"/>
    <mergeCell ref="G40:G41"/>
    <mergeCell ref="H40:H41"/>
    <mergeCell ref="A67:A68"/>
    <mergeCell ref="H67:H68"/>
    <mergeCell ref="I67:I68"/>
    <mergeCell ref="I40:I41"/>
    <mergeCell ref="A1:I1"/>
    <mergeCell ref="A31:A32"/>
    <mergeCell ref="A5:A6"/>
    <mergeCell ref="G5:G6"/>
    <mergeCell ref="H5:H6"/>
    <mergeCell ref="I5:I6"/>
    <mergeCell ref="G31:G32"/>
    <mergeCell ref="H31:H32"/>
    <mergeCell ref="I31:I32"/>
    <mergeCell ref="A16:I16"/>
    <mergeCell ref="A2:I2"/>
    <mergeCell ref="A11:I11"/>
    <mergeCell ref="A25:A26"/>
    <mergeCell ref="H25:H26"/>
    <mergeCell ref="I25:I26"/>
    <mergeCell ref="G25:G26"/>
    <mergeCell ref="A22:A23"/>
    <mergeCell ref="G22:G23"/>
    <mergeCell ref="H22:H23"/>
    <mergeCell ref="I22:I23"/>
    <mergeCell ref="A29:A30"/>
    <mergeCell ref="G29:G30"/>
    <mergeCell ref="H29:H30"/>
  </mergeCells>
  <phoneticPr fontId="10" type="noConversion"/>
  <pageMargins left="1.5748031496062993" right="0.15748031496062992" top="0.47244094488188981" bottom="0.39370078740157483" header="0.35433070866141736" footer="0.27559055118110237"/>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C12"/>
  <sheetViews>
    <sheetView workbookViewId="0">
      <selection activeCell="F3" sqref="F3"/>
    </sheetView>
  </sheetViews>
  <sheetFormatPr defaultRowHeight="15" x14ac:dyDescent="0.25"/>
  <sheetData>
    <row r="3" spans="2:3" x14ac:dyDescent="0.25">
      <c r="B3">
        <v>1350</v>
      </c>
    </row>
    <row r="4" spans="2:3" x14ac:dyDescent="0.25">
      <c r="B4">
        <v>1350</v>
      </c>
    </row>
    <row r="5" spans="2:3" x14ac:dyDescent="0.25">
      <c r="B5">
        <v>1350</v>
      </c>
    </row>
    <row r="6" spans="2:3" x14ac:dyDescent="0.25">
      <c r="B6">
        <v>2700</v>
      </c>
    </row>
    <row r="7" spans="2:3" x14ac:dyDescent="0.25">
      <c r="B7">
        <v>1950</v>
      </c>
    </row>
    <row r="10" spans="2:3" x14ac:dyDescent="0.25">
      <c r="B10">
        <f>SUM(B3:B9)</f>
        <v>8700</v>
      </c>
      <c r="C10">
        <f>B10*1.2</f>
        <v>10440</v>
      </c>
    </row>
    <row r="12" spans="2:3" x14ac:dyDescent="0.25">
      <c r="B12">
        <v>32592</v>
      </c>
      <c r="C12">
        <f>B12-C10</f>
        <v>22152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
  <sheetViews>
    <sheetView topLeftCell="A4" workbookViewId="0">
      <selection activeCell="E7" sqref="E7"/>
    </sheetView>
  </sheetViews>
  <sheetFormatPr defaultRowHeight="15" x14ac:dyDescent="0.25"/>
  <cols>
    <col min="1" max="1" width="19.7109375" customWidth="1"/>
    <col min="7" max="7" width="11.140625" customWidth="1"/>
    <col min="8" max="8" width="21.28515625" customWidth="1"/>
    <col min="9" max="9" width="14.42578125" customWidth="1"/>
  </cols>
  <sheetData>
    <row r="1" spans="1:9" x14ac:dyDescent="0.25">
      <c r="B1" s="4">
        <v>2018</v>
      </c>
      <c r="C1" s="4">
        <v>2019</v>
      </c>
      <c r="D1" s="4">
        <v>2020</v>
      </c>
      <c r="E1" s="4">
        <v>2021</v>
      </c>
      <c r="F1" s="4">
        <v>2022</v>
      </c>
      <c r="G1" s="4" t="s">
        <v>1</v>
      </c>
      <c r="H1" s="4" t="s">
        <v>2</v>
      </c>
      <c r="I1" s="4" t="s">
        <v>3</v>
      </c>
    </row>
    <row r="2" spans="1:9" ht="18.75" x14ac:dyDescent="0.3">
      <c r="A2" s="1" t="s">
        <v>15</v>
      </c>
      <c r="B2" s="2"/>
      <c r="C2" s="2"/>
      <c r="D2" s="2"/>
      <c r="E2" s="2"/>
      <c r="F2" s="2"/>
      <c r="G2" s="2"/>
      <c r="H2" s="2"/>
      <c r="I2" s="3"/>
    </row>
    <row r="3" spans="1:9" x14ac:dyDescent="0.25">
      <c r="A3" s="9" t="s">
        <v>96</v>
      </c>
      <c r="B3" s="10"/>
      <c r="C3" s="10"/>
      <c r="D3" s="10"/>
      <c r="E3" s="10"/>
      <c r="F3" s="10"/>
      <c r="G3" s="10"/>
      <c r="H3" s="10"/>
      <c r="I3" s="10"/>
    </row>
    <row r="4" spans="1:9" ht="75" x14ac:dyDescent="0.25">
      <c r="A4" s="8" t="s">
        <v>17</v>
      </c>
      <c r="B4" s="7">
        <v>3000</v>
      </c>
      <c r="C4" s="7">
        <v>3000</v>
      </c>
      <c r="D4" s="7">
        <v>3000</v>
      </c>
      <c r="E4" s="7">
        <v>3000</v>
      </c>
      <c r="F4" s="7">
        <v>3000</v>
      </c>
      <c r="G4" s="11">
        <v>15000</v>
      </c>
      <c r="H4" s="7" t="s">
        <v>73</v>
      </c>
      <c r="I4" s="7" t="s">
        <v>73</v>
      </c>
    </row>
    <row r="5" spans="1:9" ht="45" x14ac:dyDescent="0.25">
      <c r="A5" s="8" t="s">
        <v>65</v>
      </c>
      <c r="B5" s="7"/>
      <c r="C5" s="7">
        <v>15000</v>
      </c>
      <c r="D5" s="7"/>
      <c r="E5" s="7"/>
      <c r="F5" s="7"/>
      <c r="G5" s="11">
        <v>120000</v>
      </c>
      <c r="H5" s="7" t="s">
        <v>73</v>
      </c>
      <c r="I5" s="7" t="s">
        <v>73</v>
      </c>
    </row>
    <row r="6" spans="1:9" ht="45" x14ac:dyDescent="0.25">
      <c r="A6" s="30" t="s">
        <v>25</v>
      </c>
      <c r="B6" s="7">
        <v>3000</v>
      </c>
      <c r="C6" s="7">
        <v>3000</v>
      </c>
      <c r="D6" s="7">
        <v>3000</v>
      </c>
      <c r="E6" s="7">
        <v>3000</v>
      </c>
      <c r="F6" s="7">
        <v>3000</v>
      </c>
      <c r="G6" s="18">
        <v>15000</v>
      </c>
      <c r="H6" s="13" t="s">
        <v>22</v>
      </c>
      <c r="I6" s="7" t="s">
        <v>24</v>
      </c>
    </row>
    <row r="7" spans="1:9" ht="60" x14ac:dyDescent="0.25">
      <c r="A7" s="30" t="s">
        <v>66</v>
      </c>
      <c r="B7" s="31">
        <v>5000</v>
      </c>
      <c r="C7" s="31">
        <v>5000</v>
      </c>
      <c r="D7" s="31">
        <v>5000</v>
      </c>
      <c r="E7" s="31">
        <v>5000</v>
      </c>
      <c r="F7" s="31">
        <v>5000</v>
      </c>
      <c r="G7" s="31">
        <v>25000</v>
      </c>
      <c r="H7" s="38" t="s">
        <v>54</v>
      </c>
      <c r="I7" s="30" t="s">
        <v>101</v>
      </c>
    </row>
    <row r="8" spans="1:9" ht="30" x14ac:dyDescent="0.25">
      <c r="A8" s="8" t="s">
        <v>53</v>
      </c>
      <c r="B8" s="7"/>
      <c r="C8" s="7">
        <v>15000</v>
      </c>
      <c r="D8" s="7">
        <v>30000</v>
      </c>
      <c r="E8" s="7">
        <v>30000</v>
      </c>
      <c r="F8" s="7"/>
      <c r="G8" s="7">
        <v>75000</v>
      </c>
      <c r="H8" s="38" t="s">
        <v>100</v>
      </c>
      <c r="I8" s="7"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6</vt:i4>
      </vt:variant>
    </vt:vector>
  </HeadingPairs>
  <TitlesOfParts>
    <vt:vector size="6" baseType="lpstr">
      <vt:lpstr>Ettevõtlus ja turism</vt:lpstr>
      <vt:lpstr>Tervishoid ja sotsiaalabi</vt:lpstr>
      <vt:lpstr>Elukeskkond</vt:lpstr>
      <vt:lpstr>KOV juhtimine</vt:lpstr>
      <vt:lpstr>Leht1</vt:lpstr>
      <vt:lpstr>Maakasutus ja planeeringud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Ulvi</cp:lastModifiedBy>
  <cp:lastPrinted>2019-08-16T05:11:14Z</cp:lastPrinted>
  <dcterms:created xsi:type="dcterms:W3CDTF">2018-05-26T09:27:03Z</dcterms:created>
  <dcterms:modified xsi:type="dcterms:W3CDTF">2019-08-16T10:18:13Z</dcterms:modified>
</cp:coreProperties>
</file>